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СДП 1" sheetId="1" r:id="rId1"/>
  </sheets>
  <externalReferences>
    <externalReference r:id="rId2"/>
    <externalReference r:id="rId3"/>
  </externalReferences>
  <definedNames>
    <definedName name="_xlnm._FilterDatabase" localSheetId="0" hidden="1">'СДП 1'!$A$8:$CZ$186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'СДП 1'!$4:$7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CN186" i="1" l="1"/>
  <c r="AJ186" i="1"/>
  <c r="CT185" i="1"/>
  <c r="CV185" i="1" s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I185" i="1"/>
  <c r="AG185" i="1"/>
  <c r="AE185" i="1"/>
  <c r="AC185" i="1"/>
  <c r="AA185" i="1"/>
  <c r="Y185" i="1"/>
  <c r="W185" i="1"/>
  <c r="U185" i="1"/>
  <c r="S185" i="1"/>
  <c r="Q185" i="1"/>
  <c r="O185" i="1"/>
  <c r="M185" i="1"/>
  <c r="CV184" i="1"/>
  <c r="CT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I184" i="1"/>
  <c r="AG184" i="1"/>
  <c r="AE184" i="1"/>
  <c r="AC184" i="1"/>
  <c r="AA184" i="1"/>
  <c r="Y184" i="1"/>
  <c r="W184" i="1"/>
  <c r="U184" i="1"/>
  <c r="S184" i="1"/>
  <c r="Q184" i="1"/>
  <c r="O184" i="1"/>
  <c r="M184" i="1"/>
  <c r="CT183" i="1"/>
  <c r="CV183" i="1" s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I183" i="1"/>
  <c r="AG183" i="1"/>
  <c r="AE183" i="1"/>
  <c r="AC183" i="1"/>
  <c r="AA183" i="1"/>
  <c r="Y183" i="1"/>
  <c r="W183" i="1"/>
  <c r="U183" i="1"/>
  <c r="S183" i="1"/>
  <c r="Q183" i="1"/>
  <c r="O183" i="1"/>
  <c r="M183" i="1"/>
  <c r="CT182" i="1"/>
  <c r="CV182" i="1" s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I182" i="1"/>
  <c r="AG182" i="1"/>
  <c r="AE182" i="1"/>
  <c r="AC182" i="1"/>
  <c r="AA182" i="1"/>
  <c r="Y182" i="1"/>
  <c r="W182" i="1"/>
  <c r="U182" i="1"/>
  <c r="S182" i="1"/>
  <c r="Q182" i="1"/>
  <c r="O182" i="1"/>
  <c r="M182" i="1"/>
  <c r="CT181" i="1"/>
  <c r="CV181" i="1" s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I181" i="1"/>
  <c r="AG181" i="1"/>
  <c r="AE181" i="1"/>
  <c r="AC181" i="1"/>
  <c r="AA181" i="1"/>
  <c r="Y181" i="1"/>
  <c r="W181" i="1"/>
  <c r="U181" i="1"/>
  <c r="S181" i="1"/>
  <c r="Q181" i="1"/>
  <c r="O181" i="1"/>
  <c r="M181" i="1"/>
  <c r="CT180" i="1"/>
  <c r="CV180" i="1" s="1"/>
  <c r="CS180" i="1"/>
  <c r="CQ180" i="1"/>
  <c r="CO180" i="1"/>
  <c r="CM180" i="1"/>
  <c r="CK180" i="1"/>
  <c r="CI180" i="1"/>
  <c r="CG180" i="1"/>
  <c r="CE180" i="1"/>
  <c r="CC180" i="1"/>
  <c r="CA180" i="1"/>
  <c r="BY180" i="1"/>
  <c r="BW180" i="1"/>
  <c r="BU180" i="1"/>
  <c r="BS180" i="1"/>
  <c r="BQ180" i="1"/>
  <c r="BO180" i="1"/>
  <c r="BM180" i="1"/>
  <c r="BK180" i="1"/>
  <c r="BI180" i="1"/>
  <c r="BG180" i="1"/>
  <c r="BE180" i="1"/>
  <c r="BC180" i="1"/>
  <c r="BA180" i="1"/>
  <c r="AY180" i="1"/>
  <c r="AW180" i="1"/>
  <c r="AU180" i="1"/>
  <c r="AS180" i="1"/>
  <c r="AQ180" i="1"/>
  <c r="AO180" i="1"/>
  <c r="AM180" i="1"/>
  <c r="AK180" i="1"/>
  <c r="AI180" i="1"/>
  <c r="AG180" i="1"/>
  <c r="AE180" i="1"/>
  <c r="AC180" i="1"/>
  <c r="AA180" i="1"/>
  <c r="Y180" i="1"/>
  <c r="W180" i="1"/>
  <c r="U180" i="1"/>
  <c r="S180" i="1"/>
  <c r="Q180" i="1"/>
  <c r="O180" i="1"/>
  <c r="M180" i="1"/>
  <c r="CT179" i="1"/>
  <c r="CV179" i="1" s="1"/>
  <c r="AU179" i="1"/>
  <c r="CU179" i="1" s="1"/>
  <c r="CT178" i="1"/>
  <c r="CV178" i="1" s="1"/>
  <c r="AU178" i="1"/>
  <c r="CU178" i="1" s="1"/>
  <c r="CT177" i="1"/>
  <c r="CV177" i="1" s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I177" i="1"/>
  <c r="AG177" i="1"/>
  <c r="AE177" i="1"/>
  <c r="AC177" i="1"/>
  <c r="AA177" i="1"/>
  <c r="Y177" i="1"/>
  <c r="W177" i="1"/>
  <c r="U177" i="1"/>
  <c r="S177" i="1"/>
  <c r="Q177" i="1"/>
  <c r="O177" i="1"/>
  <c r="M177" i="1"/>
  <c r="CV176" i="1"/>
  <c r="CT176" i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I176" i="1"/>
  <c r="AG176" i="1"/>
  <c r="AE176" i="1"/>
  <c r="AC176" i="1"/>
  <c r="AA176" i="1"/>
  <c r="Y176" i="1"/>
  <c r="W176" i="1"/>
  <c r="U176" i="1"/>
  <c r="S176" i="1"/>
  <c r="Q176" i="1"/>
  <c r="O176" i="1"/>
  <c r="M176" i="1"/>
  <c r="CT175" i="1"/>
  <c r="CV175" i="1" s="1"/>
  <c r="CS175" i="1"/>
  <c r="CQ175" i="1"/>
  <c r="CO175" i="1"/>
  <c r="CM175" i="1"/>
  <c r="CK175" i="1"/>
  <c r="CI175" i="1"/>
  <c r="CG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AI175" i="1"/>
  <c r="AG175" i="1"/>
  <c r="AE175" i="1"/>
  <c r="AC175" i="1"/>
  <c r="AA175" i="1"/>
  <c r="Y175" i="1"/>
  <c r="W175" i="1"/>
  <c r="U175" i="1"/>
  <c r="S175" i="1"/>
  <c r="Q175" i="1"/>
  <c r="O175" i="1"/>
  <c r="M175" i="1"/>
  <c r="CT174" i="1"/>
  <c r="CV174" i="1" s="1"/>
  <c r="CS174" i="1"/>
  <c r="CQ174" i="1"/>
  <c r="CO174" i="1"/>
  <c r="CM174" i="1"/>
  <c r="CM173" i="1" s="1"/>
  <c r="CK174" i="1"/>
  <c r="CI174" i="1"/>
  <c r="CG174" i="1"/>
  <c r="CE174" i="1"/>
  <c r="CC174" i="1"/>
  <c r="CA174" i="1"/>
  <c r="BY174" i="1"/>
  <c r="BW174" i="1"/>
  <c r="BW173" i="1" s="1"/>
  <c r="BU174" i="1"/>
  <c r="BS174" i="1"/>
  <c r="BQ174" i="1"/>
  <c r="BO174" i="1"/>
  <c r="BO173" i="1" s="1"/>
  <c r="BM174" i="1"/>
  <c r="BM173" i="1" s="1"/>
  <c r="BK174" i="1"/>
  <c r="BI174" i="1"/>
  <c r="BG174" i="1"/>
  <c r="BG173" i="1" s="1"/>
  <c r="BE174" i="1"/>
  <c r="BC174" i="1"/>
  <c r="BA174" i="1"/>
  <c r="AY174" i="1"/>
  <c r="AY173" i="1" s="1"/>
  <c r="AW174" i="1"/>
  <c r="AU174" i="1"/>
  <c r="AS174" i="1"/>
  <c r="AQ174" i="1"/>
  <c r="AQ173" i="1" s="1"/>
  <c r="AO174" i="1"/>
  <c r="AM174" i="1"/>
  <c r="AK174" i="1"/>
  <c r="AI174" i="1"/>
  <c r="AI173" i="1" s="1"/>
  <c r="AG174" i="1"/>
  <c r="AE174" i="1"/>
  <c r="AC174" i="1"/>
  <c r="AA174" i="1"/>
  <c r="AA173" i="1" s="1"/>
  <c r="Y174" i="1"/>
  <c r="W174" i="1"/>
  <c r="U174" i="1"/>
  <c r="S174" i="1"/>
  <c r="Q174" i="1"/>
  <c r="O174" i="1"/>
  <c r="M174" i="1"/>
  <c r="CT173" i="1"/>
  <c r="CR173" i="1"/>
  <c r="CP173" i="1"/>
  <c r="CL173" i="1"/>
  <c r="CK173" i="1"/>
  <c r="CJ173" i="1"/>
  <c r="CH173" i="1"/>
  <c r="CF173" i="1"/>
  <c r="CE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X173" i="1"/>
  <c r="AV173" i="1"/>
  <c r="AT173" i="1"/>
  <c r="AR173" i="1"/>
  <c r="AP173" i="1"/>
  <c r="AN173" i="1"/>
  <c r="AL173" i="1"/>
  <c r="AH173" i="1"/>
  <c r="AF173" i="1"/>
  <c r="AD173" i="1"/>
  <c r="AB173" i="1"/>
  <c r="Z173" i="1"/>
  <c r="X173" i="1"/>
  <c r="V173" i="1"/>
  <c r="T173" i="1"/>
  <c r="S173" i="1"/>
  <c r="R173" i="1"/>
  <c r="P173" i="1"/>
  <c r="N173" i="1"/>
  <c r="L173" i="1"/>
  <c r="CV172" i="1"/>
  <c r="CT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I172" i="1"/>
  <c r="AG172" i="1"/>
  <c r="AE172" i="1"/>
  <c r="AC172" i="1"/>
  <c r="AA172" i="1"/>
  <c r="Y172" i="1"/>
  <c r="W172" i="1"/>
  <c r="U172" i="1"/>
  <c r="S172" i="1"/>
  <c r="Q172" i="1"/>
  <c r="O172" i="1"/>
  <c r="M172" i="1"/>
  <c r="CT171" i="1"/>
  <c r="CV171" i="1" s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I171" i="1"/>
  <c r="AG171" i="1"/>
  <c r="AE171" i="1"/>
  <c r="AC171" i="1"/>
  <c r="AA171" i="1"/>
  <c r="Y171" i="1"/>
  <c r="W171" i="1"/>
  <c r="U171" i="1"/>
  <c r="S171" i="1"/>
  <c r="Q171" i="1"/>
  <c r="O171" i="1"/>
  <c r="M171" i="1"/>
  <c r="CT170" i="1"/>
  <c r="CV170" i="1" s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I170" i="1"/>
  <c r="AG170" i="1"/>
  <c r="AE170" i="1"/>
  <c r="AC170" i="1"/>
  <c r="AA170" i="1"/>
  <c r="Y170" i="1"/>
  <c r="W170" i="1"/>
  <c r="U170" i="1"/>
  <c r="S170" i="1"/>
  <c r="Q170" i="1"/>
  <c r="O170" i="1"/>
  <c r="M170" i="1"/>
  <c r="CT169" i="1"/>
  <c r="CV169" i="1" s="1"/>
  <c r="CS169" i="1"/>
  <c r="CQ169" i="1"/>
  <c r="CO169" i="1"/>
  <c r="CM169" i="1"/>
  <c r="CK169" i="1"/>
  <c r="CI169" i="1"/>
  <c r="CG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I169" i="1"/>
  <c r="AG169" i="1"/>
  <c r="AE169" i="1"/>
  <c r="AC169" i="1"/>
  <c r="AA169" i="1"/>
  <c r="Y169" i="1"/>
  <c r="W169" i="1"/>
  <c r="U169" i="1"/>
  <c r="S169" i="1"/>
  <c r="Q169" i="1"/>
  <c r="O169" i="1"/>
  <c r="M169" i="1"/>
  <c r="CT168" i="1"/>
  <c r="CV168" i="1" s="1"/>
  <c r="CS168" i="1"/>
  <c r="CQ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S167" i="1" s="1"/>
  <c r="BQ168" i="1"/>
  <c r="BO168" i="1"/>
  <c r="BM168" i="1"/>
  <c r="BM167" i="1" s="1"/>
  <c r="BK168" i="1"/>
  <c r="BK167" i="1" s="1"/>
  <c r="BI168" i="1"/>
  <c r="BG168" i="1"/>
  <c r="BE168" i="1"/>
  <c r="BC168" i="1"/>
  <c r="BC167" i="1" s="1"/>
  <c r="BA168" i="1"/>
  <c r="AY168" i="1"/>
  <c r="AW168" i="1"/>
  <c r="AU168" i="1"/>
  <c r="AU167" i="1" s="1"/>
  <c r="AS168" i="1"/>
  <c r="AS167" i="1" s="1"/>
  <c r="AQ168" i="1"/>
  <c r="AQ167" i="1" s="1"/>
  <c r="AO168" i="1"/>
  <c r="AO167" i="1" s="1"/>
  <c r="AM168" i="1"/>
  <c r="AM167" i="1" s="1"/>
  <c r="AK168" i="1"/>
  <c r="AI168" i="1"/>
  <c r="AG168" i="1"/>
  <c r="AE168" i="1"/>
  <c r="AC168" i="1"/>
  <c r="AA168" i="1"/>
  <c r="Y168" i="1"/>
  <c r="W168" i="1"/>
  <c r="W167" i="1" s="1"/>
  <c r="U168" i="1"/>
  <c r="S168" i="1"/>
  <c r="Q168" i="1"/>
  <c r="O168" i="1"/>
  <c r="M168" i="1"/>
  <c r="CT167" i="1"/>
  <c r="CR167" i="1"/>
  <c r="CQ167" i="1"/>
  <c r="CP167" i="1"/>
  <c r="CM167" i="1"/>
  <c r="CL167" i="1"/>
  <c r="CJ167" i="1"/>
  <c r="CH167" i="1"/>
  <c r="CF167" i="1"/>
  <c r="CE167" i="1"/>
  <c r="CD167" i="1"/>
  <c r="CB167" i="1"/>
  <c r="BZ167" i="1"/>
  <c r="BY167" i="1"/>
  <c r="BX167" i="1"/>
  <c r="BW167" i="1"/>
  <c r="BV167" i="1"/>
  <c r="BU167" i="1"/>
  <c r="BT167" i="1"/>
  <c r="BR167" i="1"/>
  <c r="BP167" i="1"/>
  <c r="BO167" i="1"/>
  <c r="BN167" i="1"/>
  <c r="BL167" i="1"/>
  <c r="BJ167" i="1"/>
  <c r="BH167" i="1"/>
  <c r="BG167" i="1"/>
  <c r="BF167" i="1"/>
  <c r="BD167" i="1"/>
  <c r="BB167" i="1"/>
  <c r="AZ167" i="1"/>
  <c r="AY167" i="1"/>
  <c r="AX167" i="1"/>
  <c r="AV167" i="1"/>
  <c r="AT167" i="1"/>
  <c r="AR167" i="1"/>
  <c r="AP167" i="1"/>
  <c r="AN167" i="1"/>
  <c r="AL167" i="1"/>
  <c r="AI167" i="1"/>
  <c r="AH167" i="1"/>
  <c r="AF167" i="1"/>
  <c r="AE167" i="1"/>
  <c r="AD167" i="1"/>
  <c r="AB167" i="1"/>
  <c r="AA167" i="1"/>
  <c r="Z167" i="1"/>
  <c r="X167" i="1"/>
  <c r="V167" i="1"/>
  <c r="T167" i="1"/>
  <c r="S167" i="1"/>
  <c r="R167" i="1"/>
  <c r="P167" i="1"/>
  <c r="O167" i="1"/>
  <c r="N167" i="1"/>
  <c r="L167" i="1"/>
  <c r="CT166" i="1"/>
  <c r="CV166" i="1" s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I166" i="1"/>
  <c r="AG166" i="1"/>
  <c r="AE166" i="1"/>
  <c r="AC166" i="1"/>
  <c r="AA166" i="1"/>
  <c r="Y166" i="1"/>
  <c r="W166" i="1"/>
  <c r="U166" i="1"/>
  <c r="S166" i="1"/>
  <c r="Q166" i="1"/>
  <c r="O166" i="1"/>
  <c r="M166" i="1"/>
  <c r="CT165" i="1"/>
  <c r="CV165" i="1" s="1"/>
  <c r="CS165" i="1"/>
  <c r="CQ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I165" i="1"/>
  <c r="AG165" i="1"/>
  <c r="AE165" i="1"/>
  <c r="AC165" i="1"/>
  <c r="AA165" i="1"/>
  <c r="Y165" i="1"/>
  <c r="W165" i="1"/>
  <c r="U165" i="1"/>
  <c r="S165" i="1"/>
  <c r="Q165" i="1"/>
  <c r="O165" i="1"/>
  <c r="M165" i="1"/>
  <c r="CT164" i="1"/>
  <c r="CV164" i="1" s="1"/>
  <c r="CS164" i="1"/>
  <c r="CQ164" i="1"/>
  <c r="CO164" i="1"/>
  <c r="CM164" i="1"/>
  <c r="CK164" i="1"/>
  <c r="CI164" i="1"/>
  <c r="CG164" i="1"/>
  <c r="CE164" i="1"/>
  <c r="CC164" i="1"/>
  <c r="CA164" i="1"/>
  <c r="BY164" i="1"/>
  <c r="BW164" i="1"/>
  <c r="BU164" i="1"/>
  <c r="BS164" i="1"/>
  <c r="BQ164" i="1"/>
  <c r="BO164" i="1"/>
  <c r="BM164" i="1"/>
  <c r="BK164" i="1"/>
  <c r="BI164" i="1"/>
  <c r="BG164" i="1"/>
  <c r="BE164" i="1"/>
  <c r="BC164" i="1"/>
  <c r="BA164" i="1"/>
  <c r="AY164" i="1"/>
  <c r="AW164" i="1"/>
  <c r="AU164" i="1"/>
  <c r="AS164" i="1"/>
  <c r="AQ164" i="1"/>
  <c r="AO164" i="1"/>
  <c r="AM164" i="1"/>
  <c r="AK164" i="1"/>
  <c r="AI164" i="1"/>
  <c r="AG164" i="1"/>
  <c r="AE164" i="1"/>
  <c r="AC164" i="1"/>
  <c r="AA164" i="1"/>
  <c r="Y164" i="1"/>
  <c r="W164" i="1"/>
  <c r="U164" i="1"/>
  <c r="S164" i="1"/>
  <c r="Q164" i="1"/>
  <c r="O164" i="1"/>
  <c r="M164" i="1"/>
  <c r="CT163" i="1"/>
  <c r="CT162" i="1" s="1"/>
  <c r="CS163" i="1"/>
  <c r="CQ163" i="1"/>
  <c r="CO163" i="1"/>
  <c r="CM163" i="1"/>
  <c r="CM162" i="1" s="1"/>
  <c r="CK163" i="1"/>
  <c r="CI163" i="1"/>
  <c r="CG163" i="1"/>
  <c r="CE163" i="1"/>
  <c r="CE162" i="1" s="1"/>
  <c r="CC163" i="1"/>
  <c r="CA163" i="1"/>
  <c r="BY163" i="1"/>
  <c r="BW163" i="1"/>
  <c r="BW162" i="1" s="1"/>
  <c r="BU163" i="1"/>
  <c r="BS163" i="1"/>
  <c r="BQ163" i="1"/>
  <c r="BO163" i="1"/>
  <c r="BO162" i="1" s="1"/>
  <c r="BM163" i="1"/>
  <c r="BK163" i="1"/>
  <c r="BI163" i="1"/>
  <c r="BG163" i="1"/>
  <c r="BG162" i="1" s="1"/>
  <c r="BE163" i="1"/>
  <c r="BC163" i="1"/>
  <c r="BA163" i="1"/>
  <c r="AY163" i="1"/>
  <c r="AY162" i="1" s="1"/>
  <c r="AW163" i="1"/>
  <c r="AU163" i="1"/>
  <c r="AS163" i="1"/>
  <c r="AQ163" i="1"/>
  <c r="AQ162" i="1" s="1"/>
  <c r="AO163" i="1"/>
  <c r="AM163" i="1"/>
  <c r="AK163" i="1"/>
  <c r="AI163" i="1"/>
  <c r="AI162" i="1" s="1"/>
  <c r="AG163" i="1"/>
  <c r="AE163" i="1"/>
  <c r="AC163" i="1"/>
  <c r="AA163" i="1"/>
  <c r="AA162" i="1" s="1"/>
  <c r="Y163" i="1"/>
  <c r="W163" i="1"/>
  <c r="W162" i="1" s="1"/>
  <c r="U163" i="1"/>
  <c r="S163" i="1"/>
  <c r="S162" i="1" s="1"/>
  <c r="Q163" i="1"/>
  <c r="O163" i="1"/>
  <c r="M163" i="1"/>
  <c r="CR162" i="1"/>
  <c r="CQ162" i="1"/>
  <c r="CP162" i="1"/>
  <c r="CL162" i="1"/>
  <c r="CJ162" i="1"/>
  <c r="CI162" i="1"/>
  <c r="CH162" i="1"/>
  <c r="CF162" i="1"/>
  <c r="CD162" i="1"/>
  <c r="CB162" i="1"/>
  <c r="CA162" i="1"/>
  <c r="BZ162" i="1"/>
  <c r="BX162" i="1"/>
  <c r="BV162" i="1"/>
  <c r="BT162" i="1"/>
  <c r="BS162" i="1"/>
  <c r="BR162" i="1"/>
  <c r="BP162" i="1"/>
  <c r="BN162" i="1"/>
  <c r="BL162" i="1"/>
  <c r="BK162" i="1"/>
  <c r="BJ162" i="1"/>
  <c r="BH162" i="1"/>
  <c r="BF162" i="1"/>
  <c r="BD162" i="1"/>
  <c r="BC162" i="1"/>
  <c r="BB162" i="1"/>
  <c r="AZ162" i="1"/>
  <c r="AX162" i="1"/>
  <c r="AV162" i="1"/>
  <c r="AU162" i="1"/>
  <c r="AT162" i="1"/>
  <c r="AR162" i="1"/>
  <c r="AP162" i="1"/>
  <c r="AN162" i="1"/>
  <c r="AM162" i="1"/>
  <c r="AL162" i="1"/>
  <c r="AH162" i="1"/>
  <c r="AF162" i="1"/>
  <c r="AE162" i="1"/>
  <c r="AD162" i="1"/>
  <c r="AB162" i="1"/>
  <c r="Z162" i="1"/>
  <c r="X162" i="1"/>
  <c r="V162" i="1"/>
  <c r="T162" i="1"/>
  <c r="R162" i="1"/>
  <c r="P162" i="1"/>
  <c r="O162" i="1"/>
  <c r="N162" i="1"/>
  <c r="L162" i="1"/>
  <c r="CT161" i="1"/>
  <c r="CV161" i="1" s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I161" i="1"/>
  <c r="AG161" i="1"/>
  <c r="AE161" i="1"/>
  <c r="AC161" i="1"/>
  <c r="AA161" i="1"/>
  <c r="Y161" i="1"/>
  <c r="W161" i="1"/>
  <c r="U161" i="1"/>
  <c r="S161" i="1"/>
  <c r="Q161" i="1"/>
  <c r="O161" i="1"/>
  <c r="M161" i="1"/>
  <c r="CT160" i="1"/>
  <c r="CV160" i="1" s="1"/>
  <c r="CS160" i="1"/>
  <c r="CQ160" i="1"/>
  <c r="CO160" i="1"/>
  <c r="CM160" i="1"/>
  <c r="CK160" i="1"/>
  <c r="CI160" i="1"/>
  <c r="CG160" i="1"/>
  <c r="CE160" i="1"/>
  <c r="CC160" i="1"/>
  <c r="CA160" i="1"/>
  <c r="BY160" i="1"/>
  <c r="BW160" i="1"/>
  <c r="BU160" i="1"/>
  <c r="BS160" i="1"/>
  <c r="BQ160" i="1"/>
  <c r="BO160" i="1"/>
  <c r="BM160" i="1"/>
  <c r="BK160" i="1"/>
  <c r="BI160" i="1"/>
  <c r="BG160" i="1"/>
  <c r="BE160" i="1"/>
  <c r="BC160" i="1"/>
  <c r="BA160" i="1"/>
  <c r="AY160" i="1"/>
  <c r="AW160" i="1"/>
  <c r="AU160" i="1"/>
  <c r="AS160" i="1"/>
  <c r="AQ160" i="1"/>
  <c r="AO160" i="1"/>
  <c r="AM160" i="1"/>
  <c r="AK160" i="1"/>
  <c r="AI160" i="1"/>
  <c r="AG160" i="1"/>
  <c r="AE160" i="1"/>
  <c r="AC160" i="1"/>
  <c r="AA160" i="1"/>
  <c r="Y160" i="1"/>
  <c r="W160" i="1"/>
  <c r="U160" i="1"/>
  <c r="S160" i="1"/>
  <c r="Q160" i="1"/>
  <c r="O160" i="1"/>
  <c r="M160" i="1"/>
  <c r="CT159" i="1"/>
  <c r="CS159" i="1"/>
  <c r="CQ159" i="1"/>
  <c r="CO159" i="1"/>
  <c r="CO158" i="1" s="1"/>
  <c r="CM159" i="1"/>
  <c r="CM158" i="1" s="1"/>
  <c r="CK159" i="1"/>
  <c r="CI159" i="1"/>
  <c r="CG159" i="1"/>
  <c r="CE159" i="1"/>
  <c r="CE158" i="1" s="1"/>
  <c r="CC159" i="1"/>
  <c r="CA159" i="1"/>
  <c r="BY159" i="1"/>
  <c r="BW159" i="1"/>
  <c r="BW158" i="1" s="1"/>
  <c r="BU159" i="1"/>
  <c r="BS159" i="1"/>
  <c r="BQ159" i="1"/>
  <c r="BO159" i="1"/>
  <c r="BO158" i="1" s="1"/>
  <c r="BM159" i="1"/>
  <c r="BK159" i="1"/>
  <c r="BI159" i="1"/>
  <c r="BI158" i="1" s="1"/>
  <c r="BG159" i="1"/>
  <c r="BG158" i="1" s="1"/>
  <c r="BE159" i="1"/>
  <c r="BC159" i="1"/>
  <c r="BA159" i="1"/>
  <c r="AY159" i="1"/>
  <c r="AY158" i="1" s="1"/>
  <c r="AW159" i="1"/>
  <c r="AU159" i="1"/>
  <c r="AS159" i="1"/>
  <c r="AQ159" i="1"/>
  <c r="AQ158" i="1" s="1"/>
  <c r="AO159" i="1"/>
  <c r="AM159" i="1"/>
  <c r="AK159" i="1"/>
  <c r="AI159" i="1"/>
  <c r="AI158" i="1" s="1"/>
  <c r="AG159" i="1"/>
  <c r="AE159" i="1"/>
  <c r="AC159" i="1"/>
  <c r="AC158" i="1" s="1"/>
  <c r="AA159" i="1"/>
  <c r="AA158" i="1" s="1"/>
  <c r="Y159" i="1"/>
  <c r="W159" i="1"/>
  <c r="W158" i="1" s="1"/>
  <c r="U159" i="1"/>
  <c r="S159" i="1"/>
  <c r="S158" i="1" s="1"/>
  <c r="Q159" i="1"/>
  <c r="O159" i="1"/>
  <c r="O158" i="1" s="1"/>
  <c r="M159" i="1"/>
  <c r="M158" i="1" s="1"/>
  <c r="CR158" i="1"/>
  <c r="CQ158" i="1"/>
  <c r="CP158" i="1"/>
  <c r="CL158" i="1"/>
  <c r="CJ158" i="1"/>
  <c r="CI158" i="1"/>
  <c r="CH158" i="1"/>
  <c r="CG158" i="1"/>
  <c r="CF158" i="1"/>
  <c r="CD158" i="1"/>
  <c r="CB158" i="1"/>
  <c r="CA158" i="1"/>
  <c r="BZ158" i="1"/>
  <c r="BY158" i="1"/>
  <c r="BX158" i="1"/>
  <c r="BV158" i="1"/>
  <c r="BT158" i="1"/>
  <c r="BS158" i="1"/>
  <c r="BR158" i="1"/>
  <c r="BQ158" i="1"/>
  <c r="BP158" i="1"/>
  <c r="BN158" i="1"/>
  <c r="BL158" i="1"/>
  <c r="BJ158" i="1"/>
  <c r="BH158" i="1"/>
  <c r="BF158" i="1"/>
  <c r="BD158" i="1"/>
  <c r="BB158" i="1"/>
  <c r="BA158" i="1"/>
  <c r="AZ158" i="1"/>
  <c r="AX158" i="1"/>
  <c r="AV158" i="1"/>
  <c r="AT158" i="1"/>
  <c r="AS158" i="1"/>
  <c r="AR158" i="1"/>
  <c r="AP158" i="1"/>
  <c r="AN158" i="1"/>
  <c r="AL158" i="1"/>
  <c r="AK158" i="1"/>
  <c r="AH158" i="1"/>
  <c r="AF158" i="1"/>
  <c r="AE158" i="1"/>
  <c r="AD158" i="1"/>
  <c r="AB158" i="1"/>
  <c r="Z158" i="1"/>
  <c r="X158" i="1"/>
  <c r="V158" i="1"/>
  <c r="U158" i="1"/>
  <c r="T158" i="1"/>
  <c r="R158" i="1"/>
  <c r="P158" i="1"/>
  <c r="N158" i="1"/>
  <c r="L158" i="1"/>
  <c r="CT157" i="1"/>
  <c r="CV157" i="1" s="1"/>
  <c r="CS157" i="1"/>
  <c r="CS156" i="1" s="1"/>
  <c r="CQ157" i="1"/>
  <c r="CO157" i="1"/>
  <c r="CO156" i="1" s="1"/>
  <c r="CM157" i="1"/>
  <c r="CM156" i="1" s="1"/>
  <c r="CK157" i="1"/>
  <c r="CK156" i="1" s="1"/>
  <c r="CI157" i="1"/>
  <c r="CI156" i="1" s="1"/>
  <c r="CG157" i="1"/>
  <c r="CG156" i="1" s="1"/>
  <c r="CE157" i="1"/>
  <c r="CE156" i="1" s="1"/>
  <c r="CC157" i="1"/>
  <c r="CA157" i="1"/>
  <c r="CA156" i="1" s="1"/>
  <c r="BY157" i="1"/>
  <c r="BW157" i="1"/>
  <c r="BW156" i="1" s="1"/>
  <c r="BU157" i="1"/>
  <c r="BU156" i="1" s="1"/>
  <c r="BS157" i="1"/>
  <c r="BS156" i="1" s="1"/>
  <c r="BQ157" i="1"/>
  <c r="BQ156" i="1" s="1"/>
  <c r="BO157" i="1"/>
  <c r="BO156" i="1" s="1"/>
  <c r="BM157" i="1"/>
  <c r="BK157" i="1"/>
  <c r="BK156" i="1" s="1"/>
  <c r="BI157" i="1"/>
  <c r="BG157" i="1"/>
  <c r="BG156" i="1" s="1"/>
  <c r="BE157" i="1"/>
  <c r="BE156" i="1" s="1"/>
  <c r="BC157" i="1"/>
  <c r="BC156" i="1" s="1"/>
  <c r="BA157" i="1"/>
  <c r="BA156" i="1" s="1"/>
  <c r="AY157" i="1"/>
  <c r="AY156" i="1" s="1"/>
  <c r="AW157" i="1"/>
  <c r="AU157" i="1"/>
  <c r="AU156" i="1" s="1"/>
  <c r="AS157" i="1"/>
  <c r="AQ157" i="1"/>
  <c r="AQ156" i="1" s="1"/>
  <c r="AO157" i="1"/>
  <c r="AO156" i="1" s="1"/>
  <c r="AM157" i="1"/>
  <c r="AM156" i="1" s="1"/>
  <c r="AK157" i="1"/>
  <c r="AK156" i="1" s="1"/>
  <c r="AI157" i="1"/>
  <c r="AI156" i="1" s="1"/>
  <c r="AG157" i="1"/>
  <c r="AG156" i="1" s="1"/>
  <c r="AE157" i="1"/>
  <c r="AC157" i="1"/>
  <c r="AC156" i="1" s="1"/>
  <c r="AA157" i="1"/>
  <c r="AA156" i="1" s="1"/>
  <c r="Y157" i="1"/>
  <c r="Y156" i="1" s="1"/>
  <c r="W157" i="1"/>
  <c r="U157" i="1"/>
  <c r="U156" i="1" s="1"/>
  <c r="S157" i="1"/>
  <c r="S156" i="1" s="1"/>
  <c r="Q157" i="1"/>
  <c r="Q156" i="1" s="1"/>
  <c r="O157" i="1"/>
  <c r="O156" i="1" s="1"/>
  <c r="M157" i="1"/>
  <c r="M156" i="1" s="1"/>
  <c r="CT156" i="1"/>
  <c r="CR156" i="1"/>
  <c r="CQ156" i="1"/>
  <c r="CP156" i="1"/>
  <c r="CL156" i="1"/>
  <c r="CJ156" i="1"/>
  <c r="CH156" i="1"/>
  <c r="CF156" i="1"/>
  <c r="CD156" i="1"/>
  <c r="CC156" i="1"/>
  <c r="CB156" i="1"/>
  <c r="BZ156" i="1"/>
  <c r="BY156" i="1"/>
  <c r="BX156" i="1"/>
  <c r="BV156" i="1"/>
  <c r="BT156" i="1"/>
  <c r="BR156" i="1"/>
  <c r="BP156" i="1"/>
  <c r="BN156" i="1"/>
  <c r="BM156" i="1"/>
  <c r="BL156" i="1"/>
  <c r="BJ156" i="1"/>
  <c r="BI156" i="1"/>
  <c r="BH156" i="1"/>
  <c r="BF156" i="1"/>
  <c r="BD156" i="1"/>
  <c r="BB156" i="1"/>
  <c r="AZ156" i="1"/>
  <c r="AX156" i="1"/>
  <c r="AW156" i="1"/>
  <c r="AV156" i="1"/>
  <c r="AT156" i="1"/>
  <c r="AS156" i="1"/>
  <c r="AR156" i="1"/>
  <c r="AP156" i="1"/>
  <c r="AN156" i="1"/>
  <c r="AL156" i="1"/>
  <c r="AH156" i="1"/>
  <c r="AF156" i="1"/>
  <c r="AE156" i="1"/>
  <c r="AD156" i="1"/>
  <c r="AB156" i="1"/>
  <c r="Z156" i="1"/>
  <c r="X156" i="1"/>
  <c r="W156" i="1"/>
  <c r="V156" i="1"/>
  <c r="T156" i="1"/>
  <c r="R156" i="1"/>
  <c r="P156" i="1"/>
  <c r="N156" i="1"/>
  <c r="L156" i="1"/>
  <c r="CT155" i="1"/>
  <c r="CV155" i="1" s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I155" i="1"/>
  <c r="AG155" i="1"/>
  <c r="AE155" i="1"/>
  <c r="AC155" i="1"/>
  <c r="AA155" i="1"/>
  <c r="Y155" i="1"/>
  <c r="W155" i="1"/>
  <c r="U155" i="1"/>
  <c r="S155" i="1"/>
  <c r="Q155" i="1"/>
  <c r="O155" i="1"/>
  <c r="M155" i="1"/>
  <c r="CV154" i="1"/>
  <c r="CT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I154" i="1"/>
  <c r="AG154" i="1"/>
  <c r="AE154" i="1"/>
  <c r="AC154" i="1"/>
  <c r="AA154" i="1"/>
  <c r="Y154" i="1"/>
  <c r="W154" i="1"/>
  <c r="U154" i="1"/>
  <c r="S154" i="1"/>
  <c r="Q154" i="1"/>
  <c r="O154" i="1"/>
  <c r="M154" i="1"/>
  <c r="CT153" i="1"/>
  <c r="CV153" i="1" s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I153" i="1"/>
  <c r="AG153" i="1"/>
  <c r="AE153" i="1"/>
  <c r="AC153" i="1"/>
  <c r="AA153" i="1"/>
  <c r="Y153" i="1"/>
  <c r="W153" i="1"/>
  <c r="U153" i="1"/>
  <c r="S153" i="1"/>
  <c r="Q153" i="1"/>
  <c r="O153" i="1"/>
  <c r="M153" i="1"/>
  <c r="CT152" i="1"/>
  <c r="CV152" i="1" s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I152" i="1"/>
  <c r="AG152" i="1"/>
  <c r="AE152" i="1"/>
  <c r="AC152" i="1"/>
  <c r="AA152" i="1"/>
  <c r="Y152" i="1"/>
  <c r="W152" i="1"/>
  <c r="U152" i="1"/>
  <c r="S152" i="1"/>
  <c r="Q152" i="1"/>
  <c r="O152" i="1"/>
  <c r="M152" i="1"/>
  <c r="CT151" i="1"/>
  <c r="CV151" i="1" s="1"/>
  <c r="CS151" i="1"/>
  <c r="CQ151" i="1"/>
  <c r="CO151" i="1"/>
  <c r="CM151" i="1"/>
  <c r="CK151" i="1"/>
  <c r="CI151" i="1"/>
  <c r="CG151" i="1"/>
  <c r="CE151" i="1"/>
  <c r="CC151" i="1"/>
  <c r="CA151" i="1"/>
  <c r="BY151" i="1"/>
  <c r="BW151" i="1"/>
  <c r="BU151" i="1"/>
  <c r="BS151" i="1"/>
  <c r="BQ151" i="1"/>
  <c r="BO151" i="1"/>
  <c r="BM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M151" i="1"/>
  <c r="AK151" i="1"/>
  <c r="AI151" i="1"/>
  <c r="AG151" i="1"/>
  <c r="AE151" i="1"/>
  <c r="AC151" i="1"/>
  <c r="AA151" i="1"/>
  <c r="Y151" i="1"/>
  <c r="W151" i="1"/>
  <c r="U151" i="1"/>
  <c r="S151" i="1"/>
  <c r="Q151" i="1"/>
  <c r="O151" i="1"/>
  <c r="M151" i="1"/>
  <c r="CV150" i="1"/>
  <c r="CT150" i="1"/>
  <c r="CS150" i="1"/>
  <c r="CQ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I150" i="1"/>
  <c r="AG150" i="1"/>
  <c r="AE150" i="1"/>
  <c r="AC150" i="1"/>
  <c r="AA150" i="1"/>
  <c r="Y150" i="1"/>
  <c r="W150" i="1"/>
  <c r="U150" i="1"/>
  <c r="S150" i="1"/>
  <c r="Q150" i="1"/>
  <c r="O150" i="1"/>
  <c r="M150" i="1"/>
  <c r="CT149" i="1"/>
  <c r="CV149" i="1" s="1"/>
  <c r="CS149" i="1"/>
  <c r="CQ149" i="1"/>
  <c r="CO149" i="1"/>
  <c r="CM149" i="1"/>
  <c r="CK149" i="1"/>
  <c r="CI149" i="1"/>
  <c r="CG149" i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G149" i="1"/>
  <c r="BE149" i="1"/>
  <c r="BC149" i="1"/>
  <c r="BA149" i="1"/>
  <c r="AY149" i="1"/>
  <c r="AW149" i="1"/>
  <c r="AU149" i="1"/>
  <c r="AS149" i="1"/>
  <c r="AQ149" i="1"/>
  <c r="AO149" i="1"/>
  <c r="AM149" i="1"/>
  <c r="AK149" i="1"/>
  <c r="AI149" i="1"/>
  <c r="AG149" i="1"/>
  <c r="AE149" i="1"/>
  <c r="AC149" i="1"/>
  <c r="AA149" i="1"/>
  <c r="Y149" i="1"/>
  <c r="W149" i="1"/>
  <c r="U149" i="1"/>
  <c r="S149" i="1"/>
  <c r="Q149" i="1"/>
  <c r="O149" i="1"/>
  <c r="M149" i="1"/>
  <c r="CT148" i="1"/>
  <c r="CV148" i="1" s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M148" i="1"/>
  <c r="AK148" i="1"/>
  <c r="AI148" i="1"/>
  <c r="AG148" i="1"/>
  <c r="AE148" i="1"/>
  <c r="AC148" i="1"/>
  <c r="AA148" i="1"/>
  <c r="Y148" i="1"/>
  <c r="W148" i="1"/>
  <c r="U148" i="1"/>
  <c r="S148" i="1"/>
  <c r="Q148" i="1"/>
  <c r="O148" i="1"/>
  <c r="M148" i="1"/>
  <c r="CR147" i="1"/>
  <c r="CP147" i="1"/>
  <c r="CM147" i="1"/>
  <c r="CL147" i="1"/>
  <c r="CJ147" i="1"/>
  <c r="CH147" i="1"/>
  <c r="CF147" i="1"/>
  <c r="CD147" i="1"/>
  <c r="CB147" i="1"/>
  <c r="CA147" i="1"/>
  <c r="BZ147" i="1"/>
  <c r="BX147" i="1"/>
  <c r="BW147" i="1"/>
  <c r="BV147" i="1"/>
  <c r="BT147" i="1"/>
  <c r="BR147" i="1"/>
  <c r="BP147" i="1"/>
  <c r="BN147" i="1"/>
  <c r="BL147" i="1"/>
  <c r="BJ147" i="1"/>
  <c r="BH147" i="1"/>
  <c r="BG147" i="1"/>
  <c r="BF147" i="1"/>
  <c r="BD147" i="1"/>
  <c r="BB147" i="1"/>
  <c r="AZ147" i="1"/>
  <c r="AX147" i="1"/>
  <c r="AV147" i="1"/>
  <c r="AU147" i="1"/>
  <c r="AT147" i="1"/>
  <c r="AR147" i="1"/>
  <c r="AQ147" i="1"/>
  <c r="AP147" i="1"/>
  <c r="AN147" i="1"/>
  <c r="AL147" i="1"/>
  <c r="AI147" i="1"/>
  <c r="AH147" i="1"/>
  <c r="AF147" i="1"/>
  <c r="AD147" i="1"/>
  <c r="AB147" i="1"/>
  <c r="AA147" i="1"/>
  <c r="Z147" i="1"/>
  <c r="X147" i="1"/>
  <c r="V147" i="1"/>
  <c r="T147" i="1"/>
  <c r="S147" i="1"/>
  <c r="R147" i="1"/>
  <c r="P147" i="1"/>
  <c r="N147" i="1"/>
  <c r="L147" i="1"/>
  <c r="CT146" i="1"/>
  <c r="CV146" i="1" s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I146" i="1"/>
  <c r="AG146" i="1"/>
  <c r="AE146" i="1"/>
  <c r="AC146" i="1"/>
  <c r="AA146" i="1"/>
  <c r="Y146" i="1"/>
  <c r="W146" i="1"/>
  <c r="U146" i="1"/>
  <c r="S146" i="1"/>
  <c r="Q146" i="1"/>
  <c r="O146" i="1"/>
  <c r="M146" i="1"/>
  <c r="CT145" i="1"/>
  <c r="CV145" i="1" s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I145" i="1"/>
  <c r="AG145" i="1"/>
  <c r="AE145" i="1"/>
  <c r="AC145" i="1"/>
  <c r="AA145" i="1"/>
  <c r="Y145" i="1"/>
  <c r="W145" i="1"/>
  <c r="U145" i="1"/>
  <c r="S145" i="1"/>
  <c r="Q145" i="1"/>
  <c r="O145" i="1"/>
  <c r="M145" i="1"/>
  <c r="CT144" i="1"/>
  <c r="CV144" i="1" s="1"/>
  <c r="CS144" i="1"/>
  <c r="CQ144" i="1"/>
  <c r="CO144" i="1"/>
  <c r="CM144" i="1"/>
  <c r="CK144" i="1"/>
  <c r="CI144" i="1"/>
  <c r="CG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S144" i="1"/>
  <c r="AQ144" i="1"/>
  <c r="AO144" i="1"/>
  <c r="AM144" i="1"/>
  <c r="AK144" i="1"/>
  <c r="AI144" i="1"/>
  <c r="AG144" i="1"/>
  <c r="AE144" i="1"/>
  <c r="AC144" i="1"/>
  <c r="AA144" i="1"/>
  <c r="Y144" i="1"/>
  <c r="W144" i="1"/>
  <c r="U144" i="1"/>
  <c r="S144" i="1"/>
  <c r="Q144" i="1"/>
  <c r="O144" i="1"/>
  <c r="M144" i="1"/>
  <c r="CT143" i="1"/>
  <c r="CV143" i="1" s="1"/>
  <c r="CS143" i="1"/>
  <c r="CQ143" i="1"/>
  <c r="CO143" i="1"/>
  <c r="CM143" i="1"/>
  <c r="CK143" i="1"/>
  <c r="CI143" i="1"/>
  <c r="CG143" i="1"/>
  <c r="CE143" i="1"/>
  <c r="CC143" i="1"/>
  <c r="CA143" i="1"/>
  <c r="BY143" i="1"/>
  <c r="BW143" i="1"/>
  <c r="BU143" i="1"/>
  <c r="BS143" i="1"/>
  <c r="BQ143" i="1"/>
  <c r="BO143" i="1"/>
  <c r="BM143" i="1"/>
  <c r="BK143" i="1"/>
  <c r="BI143" i="1"/>
  <c r="BG143" i="1"/>
  <c r="BE143" i="1"/>
  <c r="BC143" i="1"/>
  <c r="BA143" i="1"/>
  <c r="AY143" i="1"/>
  <c r="AW143" i="1"/>
  <c r="AU143" i="1"/>
  <c r="AS143" i="1"/>
  <c r="AQ143" i="1"/>
  <c r="AO143" i="1"/>
  <c r="AM143" i="1"/>
  <c r="AK143" i="1"/>
  <c r="AI143" i="1"/>
  <c r="AG143" i="1"/>
  <c r="AE143" i="1"/>
  <c r="AC143" i="1"/>
  <c r="AA143" i="1"/>
  <c r="Y143" i="1"/>
  <c r="W143" i="1"/>
  <c r="U143" i="1"/>
  <c r="S143" i="1"/>
  <c r="Q143" i="1"/>
  <c r="O143" i="1"/>
  <c r="M143" i="1"/>
  <c r="CT142" i="1"/>
  <c r="CV142" i="1" s="1"/>
  <c r="CS142" i="1"/>
  <c r="CQ142" i="1"/>
  <c r="CO142" i="1"/>
  <c r="CM142" i="1"/>
  <c r="CK142" i="1"/>
  <c r="CI142" i="1"/>
  <c r="CG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G142" i="1"/>
  <c r="BE142" i="1"/>
  <c r="BC142" i="1"/>
  <c r="BA142" i="1"/>
  <c r="AY142" i="1"/>
  <c r="AW142" i="1"/>
  <c r="AU142" i="1"/>
  <c r="AS142" i="1"/>
  <c r="AQ142" i="1"/>
  <c r="AO142" i="1"/>
  <c r="AM142" i="1"/>
  <c r="AK142" i="1"/>
  <c r="AI142" i="1"/>
  <c r="AG142" i="1"/>
  <c r="AE142" i="1"/>
  <c r="AC142" i="1"/>
  <c r="AA142" i="1"/>
  <c r="Y142" i="1"/>
  <c r="W142" i="1"/>
  <c r="U142" i="1"/>
  <c r="S142" i="1"/>
  <c r="Q142" i="1"/>
  <c r="O142" i="1"/>
  <c r="M142" i="1"/>
  <c r="CT141" i="1"/>
  <c r="CV141" i="1" s="1"/>
  <c r="CS141" i="1"/>
  <c r="CQ141" i="1"/>
  <c r="CO141" i="1"/>
  <c r="CM141" i="1"/>
  <c r="CM140" i="1" s="1"/>
  <c r="CK141" i="1"/>
  <c r="CI141" i="1"/>
  <c r="CG141" i="1"/>
  <c r="CE141" i="1"/>
  <c r="CE140" i="1" s="1"/>
  <c r="CC141" i="1"/>
  <c r="CA141" i="1"/>
  <c r="BY141" i="1"/>
  <c r="BY140" i="1" s="1"/>
  <c r="BW141" i="1"/>
  <c r="BW140" i="1" s="1"/>
  <c r="BU141" i="1"/>
  <c r="BS141" i="1"/>
  <c r="BQ141" i="1"/>
  <c r="BO141" i="1"/>
  <c r="BO140" i="1" s="1"/>
  <c r="BM141" i="1"/>
  <c r="BK141" i="1"/>
  <c r="BI141" i="1"/>
  <c r="BG141" i="1"/>
  <c r="BG140" i="1" s="1"/>
  <c r="BE141" i="1"/>
  <c r="BC141" i="1"/>
  <c r="BA141" i="1"/>
  <c r="BA140" i="1" s="1"/>
  <c r="AY141" i="1"/>
  <c r="AY140" i="1" s="1"/>
  <c r="AW141" i="1"/>
  <c r="AU141" i="1"/>
  <c r="AS141" i="1"/>
  <c r="AQ141" i="1"/>
  <c r="AQ140" i="1" s="1"/>
  <c r="AO141" i="1"/>
  <c r="AM141" i="1"/>
  <c r="AK141" i="1"/>
  <c r="AI141" i="1"/>
  <c r="AI140" i="1" s="1"/>
  <c r="AG141" i="1"/>
  <c r="AE141" i="1"/>
  <c r="AC141" i="1"/>
  <c r="AA141" i="1"/>
  <c r="AA140" i="1" s="1"/>
  <c r="Y141" i="1"/>
  <c r="W141" i="1"/>
  <c r="U141" i="1"/>
  <c r="S141" i="1"/>
  <c r="S140" i="1" s="1"/>
  <c r="Q141" i="1"/>
  <c r="O141" i="1"/>
  <c r="M141" i="1"/>
  <c r="CT140" i="1"/>
  <c r="CR140" i="1"/>
  <c r="CQ140" i="1"/>
  <c r="CP140" i="1"/>
  <c r="CL140" i="1"/>
  <c r="CJ140" i="1"/>
  <c r="CH140" i="1"/>
  <c r="CG140" i="1"/>
  <c r="CF140" i="1"/>
  <c r="CD140" i="1"/>
  <c r="CB140" i="1"/>
  <c r="BZ140" i="1"/>
  <c r="BX140" i="1"/>
  <c r="BV140" i="1"/>
  <c r="BT140" i="1"/>
  <c r="BR140" i="1"/>
  <c r="BQ140" i="1"/>
  <c r="BP140" i="1"/>
  <c r="BN140" i="1"/>
  <c r="BM140" i="1"/>
  <c r="BL140" i="1"/>
  <c r="BJ140" i="1"/>
  <c r="BI140" i="1"/>
  <c r="BH140" i="1"/>
  <c r="BF140" i="1"/>
  <c r="BD140" i="1"/>
  <c r="BB140" i="1"/>
  <c r="AZ140" i="1"/>
  <c r="AX140" i="1"/>
  <c r="AV140" i="1"/>
  <c r="AT140" i="1"/>
  <c r="AS140" i="1"/>
  <c r="AR140" i="1"/>
  <c r="AP140" i="1"/>
  <c r="AN140" i="1"/>
  <c r="AL140" i="1"/>
  <c r="AK140" i="1"/>
  <c r="AH140" i="1"/>
  <c r="AF140" i="1"/>
  <c r="AD140" i="1"/>
  <c r="AB140" i="1"/>
  <c r="Z140" i="1"/>
  <c r="X140" i="1"/>
  <c r="V140" i="1"/>
  <c r="T140" i="1"/>
  <c r="R140" i="1"/>
  <c r="P140" i="1"/>
  <c r="N140" i="1"/>
  <c r="L140" i="1"/>
  <c r="CT139" i="1"/>
  <c r="CV139" i="1" s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S139" i="1"/>
  <c r="AQ139" i="1"/>
  <c r="AO139" i="1"/>
  <c r="AM139" i="1"/>
  <c r="AK139" i="1"/>
  <c r="AI139" i="1"/>
  <c r="AG139" i="1"/>
  <c r="AE139" i="1"/>
  <c r="AC139" i="1"/>
  <c r="AA139" i="1"/>
  <c r="Y139" i="1"/>
  <c r="W139" i="1"/>
  <c r="U139" i="1"/>
  <c r="S139" i="1"/>
  <c r="Q139" i="1"/>
  <c r="O139" i="1"/>
  <c r="M139" i="1"/>
  <c r="CT138" i="1"/>
  <c r="CV138" i="1" s="1"/>
  <c r="CS138" i="1"/>
  <c r="CQ138" i="1"/>
  <c r="CO138" i="1"/>
  <c r="CM138" i="1"/>
  <c r="CK138" i="1"/>
  <c r="CI138" i="1"/>
  <c r="CG138" i="1"/>
  <c r="CE138" i="1"/>
  <c r="CC138" i="1"/>
  <c r="CA138" i="1"/>
  <c r="BY138" i="1"/>
  <c r="BW138" i="1"/>
  <c r="BU138" i="1"/>
  <c r="BS138" i="1"/>
  <c r="BQ138" i="1"/>
  <c r="BO138" i="1"/>
  <c r="BM138" i="1"/>
  <c r="BK138" i="1"/>
  <c r="BI138" i="1"/>
  <c r="BG138" i="1"/>
  <c r="BE138" i="1"/>
  <c r="BC138" i="1"/>
  <c r="BA138" i="1"/>
  <c r="AY138" i="1"/>
  <c r="AW138" i="1"/>
  <c r="AU138" i="1"/>
  <c r="AS138" i="1"/>
  <c r="AQ138" i="1"/>
  <c r="AO138" i="1"/>
  <c r="AM138" i="1"/>
  <c r="AK138" i="1"/>
  <c r="AI138" i="1"/>
  <c r="AG138" i="1"/>
  <c r="AE138" i="1"/>
  <c r="AC138" i="1"/>
  <c r="AA138" i="1"/>
  <c r="Y138" i="1"/>
  <c r="W138" i="1"/>
  <c r="U138" i="1"/>
  <c r="S138" i="1"/>
  <c r="Q138" i="1"/>
  <c r="O138" i="1"/>
  <c r="M138" i="1"/>
  <c r="CT137" i="1"/>
  <c r="CV137" i="1" s="1"/>
  <c r="CS137" i="1"/>
  <c r="CQ137" i="1"/>
  <c r="CO137" i="1"/>
  <c r="CM137" i="1"/>
  <c r="CK137" i="1"/>
  <c r="CI137" i="1"/>
  <c r="CG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U137" i="1"/>
  <c r="AS137" i="1"/>
  <c r="AQ137" i="1"/>
  <c r="AO137" i="1"/>
  <c r="AM137" i="1"/>
  <c r="AK137" i="1"/>
  <c r="AI137" i="1"/>
  <c r="AG137" i="1"/>
  <c r="AE137" i="1"/>
  <c r="AC137" i="1"/>
  <c r="AA137" i="1"/>
  <c r="Y137" i="1"/>
  <c r="W137" i="1"/>
  <c r="U137" i="1"/>
  <c r="S137" i="1"/>
  <c r="Q137" i="1"/>
  <c r="O137" i="1"/>
  <c r="M137" i="1"/>
  <c r="CT136" i="1"/>
  <c r="CV136" i="1" s="1"/>
  <c r="CS136" i="1"/>
  <c r="CQ136" i="1"/>
  <c r="CO136" i="1"/>
  <c r="CM136" i="1"/>
  <c r="CK136" i="1"/>
  <c r="CI136" i="1"/>
  <c r="CG136" i="1"/>
  <c r="CE136" i="1"/>
  <c r="CC136" i="1"/>
  <c r="CA136" i="1"/>
  <c r="BY136" i="1"/>
  <c r="BW136" i="1"/>
  <c r="BU136" i="1"/>
  <c r="BS136" i="1"/>
  <c r="BQ136" i="1"/>
  <c r="BO136" i="1"/>
  <c r="BM136" i="1"/>
  <c r="BK136" i="1"/>
  <c r="BI136" i="1"/>
  <c r="BG136" i="1"/>
  <c r="BE136" i="1"/>
  <c r="BC136" i="1"/>
  <c r="BA136" i="1"/>
  <c r="AY136" i="1"/>
  <c r="AW136" i="1"/>
  <c r="AU136" i="1"/>
  <c r="AS136" i="1"/>
  <c r="AQ136" i="1"/>
  <c r="AO136" i="1"/>
  <c r="AM136" i="1"/>
  <c r="AK136" i="1"/>
  <c r="AI136" i="1"/>
  <c r="AG136" i="1"/>
  <c r="AE136" i="1"/>
  <c r="AC136" i="1"/>
  <c r="AA136" i="1"/>
  <c r="Y136" i="1"/>
  <c r="W136" i="1"/>
  <c r="U136" i="1"/>
  <c r="S136" i="1"/>
  <c r="Q136" i="1"/>
  <c r="O136" i="1"/>
  <c r="M136" i="1"/>
  <c r="CT135" i="1"/>
  <c r="CV135" i="1" s="1"/>
  <c r="CS135" i="1"/>
  <c r="CQ135" i="1"/>
  <c r="CO135" i="1"/>
  <c r="CM135" i="1"/>
  <c r="CK135" i="1"/>
  <c r="CI135" i="1"/>
  <c r="CG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Q135" i="1"/>
  <c r="AO135" i="1"/>
  <c r="AM135" i="1"/>
  <c r="AK135" i="1"/>
  <c r="AI135" i="1"/>
  <c r="AG135" i="1"/>
  <c r="AE135" i="1"/>
  <c r="AC135" i="1"/>
  <c r="AA135" i="1"/>
  <c r="Y135" i="1"/>
  <c r="W135" i="1"/>
  <c r="U135" i="1"/>
  <c r="S135" i="1"/>
  <c r="Q135" i="1"/>
  <c r="O135" i="1"/>
  <c r="M135" i="1"/>
  <c r="CT134" i="1"/>
  <c r="CT133" i="1" s="1"/>
  <c r="CS134" i="1"/>
  <c r="CQ134" i="1"/>
  <c r="CQ133" i="1" s="1"/>
  <c r="CO134" i="1"/>
  <c r="CM134" i="1"/>
  <c r="CM133" i="1" s="1"/>
  <c r="CK134" i="1"/>
  <c r="CI134" i="1"/>
  <c r="CI133" i="1" s="1"/>
  <c r="CG134" i="1"/>
  <c r="CE134" i="1"/>
  <c r="CC134" i="1"/>
  <c r="CA134" i="1"/>
  <c r="BY134" i="1"/>
  <c r="BW134" i="1"/>
  <c r="BW133" i="1" s="1"/>
  <c r="BU134" i="1"/>
  <c r="BS134" i="1"/>
  <c r="BS133" i="1" s="1"/>
  <c r="BQ134" i="1"/>
  <c r="BO134" i="1"/>
  <c r="BO133" i="1" s="1"/>
  <c r="BM134" i="1"/>
  <c r="BK134" i="1"/>
  <c r="BI134" i="1"/>
  <c r="BG134" i="1"/>
  <c r="BE134" i="1"/>
  <c r="BC134" i="1"/>
  <c r="BC133" i="1" s="1"/>
  <c r="BA134" i="1"/>
  <c r="AY134" i="1"/>
  <c r="AY133" i="1" s="1"/>
  <c r="AW134" i="1"/>
  <c r="AU134" i="1"/>
  <c r="AU133" i="1" s="1"/>
  <c r="AS134" i="1"/>
  <c r="AQ134" i="1"/>
  <c r="AQ133" i="1" s="1"/>
  <c r="AO134" i="1"/>
  <c r="AM134" i="1"/>
  <c r="AM133" i="1" s="1"/>
  <c r="AK134" i="1"/>
  <c r="AI134" i="1"/>
  <c r="AI133" i="1" s="1"/>
  <c r="AG134" i="1"/>
  <c r="AE134" i="1"/>
  <c r="AC134" i="1"/>
  <c r="AA134" i="1"/>
  <c r="AA133" i="1" s="1"/>
  <c r="Y134" i="1"/>
  <c r="W134" i="1"/>
  <c r="U134" i="1"/>
  <c r="S134" i="1"/>
  <c r="S133" i="1" s="1"/>
  <c r="Q134" i="1"/>
  <c r="O134" i="1"/>
  <c r="M134" i="1"/>
  <c r="CR133" i="1"/>
  <c r="CP133" i="1"/>
  <c r="CL133" i="1"/>
  <c r="CJ133" i="1"/>
  <c r="CH133" i="1"/>
  <c r="CF133" i="1"/>
  <c r="CE133" i="1"/>
  <c r="CD133" i="1"/>
  <c r="CB133" i="1"/>
  <c r="CA133" i="1"/>
  <c r="BZ133" i="1"/>
  <c r="BX133" i="1"/>
  <c r="BV133" i="1"/>
  <c r="BT133" i="1"/>
  <c r="BR133" i="1"/>
  <c r="BP133" i="1"/>
  <c r="BN133" i="1"/>
  <c r="BL133" i="1"/>
  <c r="BK133" i="1"/>
  <c r="BJ133" i="1"/>
  <c r="BH133" i="1"/>
  <c r="BG133" i="1"/>
  <c r="BF133" i="1"/>
  <c r="BD133" i="1"/>
  <c r="BB133" i="1"/>
  <c r="AZ133" i="1"/>
  <c r="AX133" i="1"/>
  <c r="AV133" i="1"/>
  <c r="AT133" i="1"/>
  <c r="AR133" i="1"/>
  <c r="AP133" i="1"/>
  <c r="AN133" i="1"/>
  <c r="AL133" i="1"/>
  <c r="AH133" i="1"/>
  <c r="AF133" i="1"/>
  <c r="AE133" i="1"/>
  <c r="AD133" i="1"/>
  <c r="AB133" i="1"/>
  <c r="Z133" i="1"/>
  <c r="X133" i="1"/>
  <c r="W133" i="1"/>
  <c r="V133" i="1"/>
  <c r="T133" i="1"/>
  <c r="R133" i="1"/>
  <c r="P133" i="1"/>
  <c r="O133" i="1"/>
  <c r="N133" i="1"/>
  <c r="L133" i="1"/>
  <c r="CT132" i="1"/>
  <c r="CV132" i="1" s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I132" i="1"/>
  <c r="AG132" i="1"/>
  <c r="AE132" i="1"/>
  <c r="AC132" i="1"/>
  <c r="AA132" i="1"/>
  <c r="Y132" i="1"/>
  <c r="W132" i="1"/>
  <c r="U132" i="1"/>
  <c r="S132" i="1"/>
  <c r="Q132" i="1"/>
  <c r="O132" i="1"/>
  <c r="M132" i="1"/>
  <c r="CT131" i="1"/>
  <c r="CV131" i="1" s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I131" i="1"/>
  <c r="AG131" i="1"/>
  <c r="AE131" i="1"/>
  <c r="AC131" i="1"/>
  <c r="AA131" i="1"/>
  <c r="Y131" i="1"/>
  <c r="W131" i="1"/>
  <c r="U131" i="1"/>
  <c r="S131" i="1"/>
  <c r="Q131" i="1"/>
  <c r="O131" i="1"/>
  <c r="M131" i="1"/>
  <c r="CT130" i="1"/>
  <c r="CV130" i="1" s="1"/>
  <c r="CS130" i="1"/>
  <c r="CQ130" i="1"/>
  <c r="CO130" i="1"/>
  <c r="CM130" i="1"/>
  <c r="CK130" i="1"/>
  <c r="CI130" i="1"/>
  <c r="CG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O130" i="1"/>
  <c r="AM130" i="1"/>
  <c r="AK130" i="1"/>
  <c r="AI130" i="1"/>
  <c r="AG130" i="1"/>
  <c r="AE130" i="1"/>
  <c r="AC130" i="1"/>
  <c r="AA130" i="1"/>
  <c r="Y130" i="1"/>
  <c r="W130" i="1"/>
  <c r="U130" i="1"/>
  <c r="S130" i="1"/>
  <c r="Q130" i="1"/>
  <c r="O130" i="1"/>
  <c r="M130" i="1"/>
  <c r="CT129" i="1"/>
  <c r="CV129" i="1" s="1"/>
  <c r="CS129" i="1"/>
  <c r="CQ129" i="1"/>
  <c r="CO129" i="1"/>
  <c r="CM129" i="1"/>
  <c r="CM128" i="1" s="1"/>
  <c r="CK129" i="1"/>
  <c r="CI129" i="1"/>
  <c r="CG129" i="1"/>
  <c r="CE129" i="1"/>
  <c r="CE128" i="1" s="1"/>
  <c r="CC129" i="1"/>
  <c r="CC128" i="1" s="1"/>
  <c r="CA129" i="1"/>
  <c r="BY129" i="1"/>
  <c r="BW129" i="1"/>
  <c r="BW128" i="1" s="1"/>
  <c r="BU129" i="1"/>
  <c r="BS129" i="1"/>
  <c r="BQ129" i="1"/>
  <c r="BQ128" i="1" s="1"/>
  <c r="BO129" i="1"/>
  <c r="BO128" i="1" s="1"/>
  <c r="BM129" i="1"/>
  <c r="BM128" i="1" s="1"/>
  <c r="BK129" i="1"/>
  <c r="BI129" i="1"/>
  <c r="BG129" i="1"/>
  <c r="BG128" i="1" s="1"/>
  <c r="BE129" i="1"/>
  <c r="BC129" i="1"/>
  <c r="BA129" i="1"/>
  <c r="AY129" i="1"/>
  <c r="AY128" i="1" s="1"/>
  <c r="AW129" i="1"/>
  <c r="AU129" i="1"/>
  <c r="AS129" i="1"/>
  <c r="AS128" i="1" s="1"/>
  <c r="AQ129" i="1"/>
  <c r="AQ128" i="1" s="1"/>
  <c r="AO129" i="1"/>
  <c r="AM129" i="1"/>
  <c r="AK129" i="1"/>
  <c r="AI129" i="1"/>
  <c r="AI128" i="1" s="1"/>
  <c r="AG129" i="1"/>
  <c r="AE129" i="1"/>
  <c r="AC129" i="1"/>
  <c r="AA129" i="1"/>
  <c r="AA128" i="1" s="1"/>
  <c r="Y129" i="1"/>
  <c r="W129" i="1"/>
  <c r="U129" i="1"/>
  <c r="S129" i="1"/>
  <c r="S128" i="1" s="1"/>
  <c r="Q129" i="1"/>
  <c r="O129" i="1"/>
  <c r="M129" i="1"/>
  <c r="CT128" i="1"/>
  <c r="CR128" i="1"/>
  <c r="CP128" i="1"/>
  <c r="CL128" i="1"/>
  <c r="CJ128" i="1"/>
  <c r="CH128" i="1"/>
  <c r="CG128" i="1"/>
  <c r="CF128" i="1"/>
  <c r="CD128" i="1"/>
  <c r="CB128" i="1"/>
  <c r="BZ128" i="1"/>
  <c r="BY128" i="1"/>
  <c r="BX128" i="1"/>
  <c r="BV128" i="1"/>
  <c r="BT128" i="1"/>
  <c r="BR128" i="1"/>
  <c r="BP128" i="1"/>
  <c r="BN128" i="1"/>
  <c r="BL128" i="1"/>
  <c r="BJ128" i="1"/>
  <c r="BI128" i="1"/>
  <c r="BH128" i="1"/>
  <c r="BF128" i="1"/>
  <c r="BD128" i="1"/>
  <c r="BB128" i="1"/>
  <c r="BA128" i="1"/>
  <c r="AZ128" i="1"/>
  <c r="AX128" i="1"/>
  <c r="AW128" i="1"/>
  <c r="AV128" i="1"/>
  <c r="AT128" i="1"/>
  <c r="AR128" i="1"/>
  <c r="AP128" i="1"/>
  <c r="AN128" i="1"/>
  <c r="AL128" i="1"/>
  <c r="AK128" i="1"/>
  <c r="AH128" i="1"/>
  <c r="AF128" i="1"/>
  <c r="AD128" i="1"/>
  <c r="AB128" i="1"/>
  <c r="Z128" i="1"/>
  <c r="X128" i="1"/>
  <c r="V128" i="1"/>
  <c r="T128" i="1"/>
  <c r="R128" i="1"/>
  <c r="P128" i="1"/>
  <c r="N128" i="1"/>
  <c r="L128" i="1"/>
  <c r="CT127" i="1"/>
  <c r="CV127" i="1" s="1"/>
  <c r="CS127" i="1"/>
  <c r="CS126" i="1" s="1"/>
  <c r="CQ127" i="1"/>
  <c r="CQ126" i="1" s="1"/>
  <c r="CO127" i="1"/>
  <c r="CO126" i="1" s="1"/>
  <c r="CM127" i="1"/>
  <c r="CM126" i="1" s="1"/>
  <c r="CK127" i="1"/>
  <c r="CK126" i="1" s="1"/>
  <c r="CI127" i="1"/>
  <c r="CG127" i="1"/>
  <c r="CG126" i="1" s="1"/>
  <c r="CE127" i="1"/>
  <c r="CC127" i="1"/>
  <c r="CC126" i="1" s="1"/>
  <c r="CA127" i="1"/>
  <c r="BY127" i="1"/>
  <c r="BY126" i="1" s="1"/>
  <c r="BW127" i="1"/>
  <c r="BW126" i="1" s="1"/>
  <c r="BU127" i="1"/>
  <c r="BU126" i="1" s="1"/>
  <c r="BS127" i="1"/>
  <c r="BS126" i="1" s="1"/>
  <c r="BQ127" i="1"/>
  <c r="BO127" i="1"/>
  <c r="BO126" i="1" s="1"/>
  <c r="BM127" i="1"/>
  <c r="BM126" i="1" s="1"/>
  <c r="BK127" i="1"/>
  <c r="BI127" i="1"/>
  <c r="BI126" i="1" s="1"/>
  <c r="BG127" i="1"/>
  <c r="BG126" i="1" s="1"/>
  <c r="BE127" i="1"/>
  <c r="BE126" i="1" s="1"/>
  <c r="BC127" i="1"/>
  <c r="BA127" i="1"/>
  <c r="BA126" i="1" s="1"/>
  <c r="AY127" i="1"/>
  <c r="AY126" i="1" s="1"/>
  <c r="AW127" i="1"/>
  <c r="AW126" i="1" s="1"/>
  <c r="AU127" i="1"/>
  <c r="AS127" i="1"/>
  <c r="AS126" i="1" s="1"/>
  <c r="AQ127" i="1"/>
  <c r="AQ126" i="1" s="1"/>
  <c r="AO127" i="1"/>
  <c r="AO126" i="1" s="1"/>
  <c r="AM127" i="1"/>
  <c r="AM126" i="1" s="1"/>
  <c r="AK127" i="1"/>
  <c r="AK126" i="1" s="1"/>
  <c r="AI127" i="1"/>
  <c r="AI126" i="1" s="1"/>
  <c r="AG127" i="1"/>
  <c r="AG126" i="1" s="1"/>
  <c r="AE127" i="1"/>
  <c r="AE126" i="1" s="1"/>
  <c r="AC127" i="1"/>
  <c r="AC126" i="1" s="1"/>
  <c r="AA127" i="1"/>
  <c r="AA126" i="1" s="1"/>
  <c r="Y127" i="1"/>
  <c r="Y126" i="1" s="1"/>
  <c r="W127" i="1"/>
  <c r="W126" i="1" s="1"/>
  <c r="U127" i="1"/>
  <c r="U126" i="1" s="1"/>
  <c r="S127" i="1"/>
  <c r="S126" i="1" s="1"/>
  <c r="Q127" i="1"/>
  <c r="Q126" i="1" s="1"/>
  <c r="O127" i="1"/>
  <c r="M127" i="1"/>
  <c r="M126" i="1" s="1"/>
  <c r="CR126" i="1"/>
  <c r="CP126" i="1"/>
  <c r="CL126" i="1"/>
  <c r="CJ126" i="1"/>
  <c r="CI126" i="1"/>
  <c r="CH126" i="1"/>
  <c r="CF126" i="1"/>
  <c r="CE126" i="1"/>
  <c r="CD126" i="1"/>
  <c r="CB126" i="1"/>
  <c r="CA126" i="1"/>
  <c r="BZ126" i="1"/>
  <c r="BX126" i="1"/>
  <c r="BV126" i="1"/>
  <c r="BT126" i="1"/>
  <c r="BR126" i="1"/>
  <c r="BQ126" i="1"/>
  <c r="BP126" i="1"/>
  <c r="BN126" i="1"/>
  <c r="BL126" i="1"/>
  <c r="BK126" i="1"/>
  <c r="BJ126" i="1"/>
  <c r="BH126" i="1"/>
  <c r="BF126" i="1"/>
  <c r="BD126" i="1"/>
  <c r="BC126" i="1"/>
  <c r="BB126" i="1"/>
  <c r="AZ126" i="1"/>
  <c r="AX126" i="1"/>
  <c r="AV126" i="1"/>
  <c r="AU126" i="1"/>
  <c r="AT126" i="1"/>
  <c r="AR126" i="1"/>
  <c r="AP126" i="1"/>
  <c r="AN126" i="1"/>
  <c r="AL126" i="1"/>
  <c r="AH126" i="1"/>
  <c r="AF126" i="1"/>
  <c r="AD126" i="1"/>
  <c r="AB126" i="1"/>
  <c r="Z126" i="1"/>
  <c r="X126" i="1"/>
  <c r="V126" i="1"/>
  <c r="T126" i="1"/>
  <c r="R126" i="1"/>
  <c r="P126" i="1"/>
  <c r="N126" i="1"/>
  <c r="L126" i="1"/>
  <c r="CT125" i="1"/>
  <c r="CS125" i="1"/>
  <c r="CS124" i="1" s="1"/>
  <c r="CQ125" i="1"/>
  <c r="CO125" i="1"/>
  <c r="CO124" i="1" s="1"/>
  <c r="CM125" i="1"/>
  <c r="CM124" i="1" s="1"/>
  <c r="CK125" i="1"/>
  <c r="CK124" i="1" s="1"/>
  <c r="CI125" i="1"/>
  <c r="CG125" i="1"/>
  <c r="CG124" i="1" s="1"/>
  <c r="CE125" i="1"/>
  <c r="CE124" i="1" s="1"/>
  <c r="CC125" i="1"/>
  <c r="CC124" i="1" s="1"/>
  <c r="CA125" i="1"/>
  <c r="CA124" i="1" s="1"/>
  <c r="BY125" i="1"/>
  <c r="BY124" i="1" s="1"/>
  <c r="BW125" i="1"/>
  <c r="BW124" i="1" s="1"/>
  <c r="BU125" i="1"/>
  <c r="BU124" i="1" s="1"/>
  <c r="BS125" i="1"/>
  <c r="BQ125" i="1"/>
  <c r="BQ124" i="1" s="1"/>
  <c r="BO125" i="1"/>
  <c r="BO124" i="1" s="1"/>
  <c r="BM125" i="1"/>
  <c r="BM124" i="1" s="1"/>
  <c r="BK125" i="1"/>
  <c r="BI125" i="1"/>
  <c r="BI124" i="1" s="1"/>
  <c r="BG125" i="1"/>
  <c r="BE125" i="1"/>
  <c r="BE124" i="1" s="1"/>
  <c r="BC125" i="1"/>
  <c r="BC124" i="1" s="1"/>
  <c r="BA125" i="1"/>
  <c r="BA124" i="1" s="1"/>
  <c r="AY125" i="1"/>
  <c r="AY124" i="1" s="1"/>
  <c r="AW125" i="1"/>
  <c r="AW124" i="1" s="1"/>
  <c r="AU125" i="1"/>
  <c r="AS125" i="1"/>
  <c r="AS124" i="1" s="1"/>
  <c r="AQ125" i="1"/>
  <c r="AQ124" i="1" s="1"/>
  <c r="AO125" i="1"/>
  <c r="AO124" i="1" s="1"/>
  <c r="AM125" i="1"/>
  <c r="AK125" i="1"/>
  <c r="AK124" i="1" s="1"/>
  <c r="AI125" i="1"/>
  <c r="AI124" i="1" s="1"/>
  <c r="AG125" i="1"/>
  <c r="AE125" i="1"/>
  <c r="AE124" i="1" s="1"/>
  <c r="AC125" i="1"/>
  <c r="AC124" i="1" s="1"/>
  <c r="AA125" i="1"/>
  <c r="AA124" i="1" s="1"/>
  <c r="Y125" i="1"/>
  <c r="Y124" i="1" s="1"/>
  <c r="W125" i="1"/>
  <c r="W124" i="1" s="1"/>
  <c r="U125" i="1"/>
  <c r="U124" i="1" s="1"/>
  <c r="S125" i="1"/>
  <c r="S124" i="1" s="1"/>
  <c r="Q125" i="1"/>
  <c r="Q124" i="1" s="1"/>
  <c r="O125" i="1"/>
  <c r="M125" i="1"/>
  <c r="M124" i="1" s="1"/>
  <c r="CR124" i="1"/>
  <c r="CQ124" i="1"/>
  <c r="CP124" i="1"/>
  <c r="CL124" i="1"/>
  <c r="CJ124" i="1"/>
  <c r="CI124" i="1"/>
  <c r="CH124" i="1"/>
  <c r="CF124" i="1"/>
  <c r="CD124" i="1"/>
  <c r="CB124" i="1"/>
  <c r="BZ124" i="1"/>
  <c r="BX124" i="1"/>
  <c r="BV124" i="1"/>
  <c r="BT124" i="1"/>
  <c r="BS124" i="1"/>
  <c r="BR124" i="1"/>
  <c r="BP124" i="1"/>
  <c r="BN124" i="1"/>
  <c r="BL124" i="1"/>
  <c r="BK124" i="1"/>
  <c r="BJ124" i="1"/>
  <c r="BH124" i="1"/>
  <c r="BG124" i="1"/>
  <c r="BF124" i="1"/>
  <c r="BD124" i="1"/>
  <c r="BB124" i="1"/>
  <c r="AZ124" i="1"/>
  <c r="AX124" i="1"/>
  <c r="AV124" i="1"/>
  <c r="AU124" i="1"/>
  <c r="AT124" i="1"/>
  <c r="AR124" i="1"/>
  <c r="AP124" i="1"/>
  <c r="AN124" i="1"/>
  <c r="AM124" i="1"/>
  <c r="AL124" i="1"/>
  <c r="AH124" i="1"/>
  <c r="AG124" i="1"/>
  <c r="AF124" i="1"/>
  <c r="AD124" i="1"/>
  <c r="AB124" i="1"/>
  <c r="Z124" i="1"/>
  <c r="X124" i="1"/>
  <c r="V124" i="1"/>
  <c r="T124" i="1"/>
  <c r="R124" i="1"/>
  <c r="P124" i="1"/>
  <c r="O124" i="1"/>
  <c r="N124" i="1"/>
  <c r="L124" i="1"/>
  <c r="CT123" i="1"/>
  <c r="CS123" i="1"/>
  <c r="CS122" i="1" s="1"/>
  <c r="CQ123" i="1"/>
  <c r="CO123" i="1"/>
  <c r="CO122" i="1" s="1"/>
  <c r="CM123" i="1"/>
  <c r="CM122" i="1" s="1"/>
  <c r="CK123" i="1"/>
  <c r="CI123" i="1"/>
  <c r="CI122" i="1" s="1"/>
  <c r="CG123" i="1"/>
  <c r="CG122" i="1" s="1"/>
  <c r="CE123" i="1"/>
  <c r="CC123" i="1"/>
  <c r="CC122" i="1" s="1"/>
  <c r="CA123" i="1"/>
  <c r="BY123" i="1"/>
  <c r="BY122" i="1" s="1"/>
  <c r="BW123" i="1"/>
  <c r="BW122" i="1" s="1"/>
  <c r="BU123" i="1"/>
  <c r="BU122" i="1" s="1"/>
  <c r="BS123" i="1"/>
  <c r="BQ123" i="1"/>
  <c r="BQ122" i="1" s="1"/>
  <c r="BO123" i="1"/>
  <c r="BO122" i="1" s="1"/>
  <c r="BM123" i="1"/>
  <c r="BM122" i="1" s="1"/>
  <c r="BK123" i="1"/>
  <c r="BK122" i="1" s="1"/>
  <c r="BI123" i="1"/>
  <c r="BI122" i="1" s="1"/>
  <c r="BG123" i="1"/>
  <c r="BG122" i="1" s="1"/>
  <c r="BE123" i="1"/>
  <c r="BE122" i="1" s="1"/>
  <c r="BC123" i="1"/>
  <c r="BC122" i="1" s="1"/>
  <c r="BA123" i="1"/>
  <c r="BA122" i="1" s="1"/>
  <c r="AY123" i="1"/>
  <c r="AY122" i="1" s="1"/>
  <c r="AW123" i="1"/>
  <c r="AW122" i="1" s="1"/>
  <c r="AU123" i="1"/>
  <c r="AS123" i="1"/>
  <c r="AS122" i="1" s="1"/>
  <c r="AQ123" i="1"/>
  <c r="AQ122" i="1" s="1"/>
  <c r="AO123" i="1"/>
  <c r="AO122" i="1" s="1"/>
  <c r="AM123" i="1"/>
  <c r="AM122" i="1" s="1"/>
  <c r="AK123" i="1"/>
  <c r="AK122" i="1" s="1"/>
  <c r="AI123" i="1"/>
  <c r="AI122" i="1" s="1"/>
  <c r="AG123" i="1"/>
  <c r="AG122" i="1" s="1"/>
  <c r="AE123" i="1"/>
  <c r="AE122" i="1" s="1"/>
  <c r="AC123" i="1"/>
  <c r="AA123" i="1"/>
  <c r="AA122" i="1" s="1"/>
  <c r="Y123" i="1"/>
  <c r="Y122" i="1" s="1"/>
  <c r="W123" i="1"/>
  <c r="W122" i="1" s="1"/>
  <c r="U123" i="1"/>
  <c r="S123" i="1"/>
  <c r="S122" i="1" s="1"/>
  <c r="Q123" i="1"/>
  <c r="Q122" i="1" s="1"/>
  <c r="O123" i="1"/>
  <c r="M123" i="1"/>
  <c r="CR122" i="1"/>
  <c r="CQ122" i="1"/>
  <c r="CP122" i="1"/>
  <c r="CL122" i="1"/>
  <c r="CK122" i="1"/>
  <c r="CJ122" i="1"/>
  <c r="CH122" i="1"/>
  <c r="CF122" i="1"/>
  <c r="CE122" i="1"/>
  <c r="CD122" i="1"/>
  <c r="CB122" i="1"/>
  <c r="CA122" i="1"/>
  <c r="BZ122" i="1"/>
  <c r="BX122" i="1"/>
  <c r="BV122" i="1"/>
  <c r="BT122" i="1"/>
  <c r="BS122" i="1"/>
  <c r="BR122" i="1"/>
  <c r="BP122" i="1"/>
  <c r="BN122" i="1"/>
  <c r="BL122" i="1"/>
  <c r="BJ122" i="1"/>
  <c r="BH122" i="1"/>
  <c r="BF122" i="1"/>
  <c r="BD122" i="1"/>
  <c r="BB122" i="1"/>
  <c r="AZ122" i="1"/>
  <c r="AX122" i="1"/>
  <c r="AV122" i="1"/>
  <c r="AU122" i="1"/>
  <c r="AT122" i="1"/>
  <c r="AR122" i="1"/>
  <c r="AP122" i="1"/>
  <c r="AN122" i="1"/>
  <c r="AL122" i="1"/>
  <c r="AH122" i="1"/>
  <c r="AF122" i="1"/>
  <c r="AD122" i="1"/>
  <c r="AC122" i="1"/>
  <c r="AB122" i="1"/>
  <c r="Z122" i="1"/>
  <c r="X122" i="1"/>
  <c r="V122" i="1"/>
  <c r="U122" i="1"/>
  <c r="T122" i="1"/>
  <c r="R122" i="1"/>
  <c r="P122" i="1"/>
  <c r="O122" i="1"/>
  <c r="N122" i="1"/>
  <c r="M122" i="1"/>
  <c r="L122" i="1"/>
  <c r="CT121" i="1"/>
  <c r="CV121" i="1" s="1"/>
  <c r="CS121" i="1"/>
  <c r="CQ121" i="1"/>
  <c r="CO121" i="1"/>
  <c r="CM121" i="1"/>
  <c r="CK121" i="1"/>
  <c r="CI121" i="1"/>
  <c r="CG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G121" i="1"/>
  <c r="BE121" i="1"/>
  <c r="BC121" i="1"/>
  <c r="BA121" i="1"/>
  <c r="AY121" i="1"/>
  <c r="AW121" i="1"/>
  <c r="AU121" i="1"/>
  <c r="AS121" i="1"/>
  <c r="AQ121" i="1"/>
  <c r="AO121" i="1"/>
  <c r="AM121" i="1"/>
  <c r="AK121" i="1"/>
  <c r="AI121" i="1"/>
  <c r="AG121" i="1"/>
  <c r="AE121" i="1"/>
  <c r="AC121" i="1"/>
  <c r="AA121" i="1"/>
  <c r="Y121" i="1"/>
  <c r="W121" i="1"/>
  <c r="U121" i="1"/>
  <c r="S121" i="1"/>
  <c r="Q121" i="1"/>
  <c r="O121" i="1"/>
  <c r="M121" i="1"/>
  <c r="CV120" i="1"/>
  <c r="CT120" i="1"/>
  <c r="CS120" i="1"/>
  <c r="CQ120" i="1"/>
  <c r="CO120" i="1"/>
  <c r="CM120" i="1"/>
  <c r="CK120" i="1"/>
  <c r="CI120" i="1"/>
  <c r="CG120" i="1"/>
  <c r="CE120" i="1"/>
  <c r="CC120" i="1"/>
  <c r="CA120" i="1"/>
  <c r="BY120" i="1"/>
  <c r="BW120" i="1"/>
  <c r="BU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I120" i="1"/>
  <c r="AG120" i="1"/>
  <c r="AE120" i="1"/>
  <c r="AC120" i="1"/>
  <c r="AA120" i="1"/>
  <c r="Y120" i="1"/>
  <c r="W120" i="1"/>
  <c r="U120" i="1"/>
  <c r="S120" i="1"/>
  <c r="Q120" i="1"/>
  <c r="O120" i="1"/>
  <c r="M120" i="1"/>
  <c r="CT119" i="1"/>
  <c r="CS119" i="1"/>
  <c r="CQ119" i="1"/>
  <c r="CO119" i="1"/>
  <c r="CM119" i="1"/>
  <c r="CM118" i="1" s="1"/>
  <c r="CK119" i="1"/>
  <c r="CI119" i="1"/>
  <c r="CG119" i="1"/>
  <c r="CE119" i="1"/>
  <c r="CE118" i="1" s="1"/>
  <c r="CC119" i="1"/>
  <c r="CA119" i="1"/>
  <c r="BY119" i="1"/>
  <c r="BW119" i="1"/>
  <c r="BU119" i="1"/>
  <c r="BS119" i="1"/>
  <c r="BQ119" i="1"/>
  <c r="BO119" i="1"/>
  <c r="BO118" i="1" s="1"/>
  <c r="BM119" i="1"/>
  <c r="BK119" i="1"/>
  <c r="BI119" i="1"/>
  <c r="BG119" i="1"/>
  <c r="BG118" i="1" s="1"/>
  <c r="BE119" i="1"/>
  <c r="BC119" i="1"/>
  <c r="BA119" i="1"/>
  <c r="AY119" i="1"/>
  <c r="AY118" i="1" s="1"/>
  <c r="AW119" i="1"/>
  <c r="AW118" i="1" s="1"/>
  <c r="AU119" i="1"/>
  <c r="AS119" i="1"/>
  <c r="AQ119" i="1"/>
  <c r="AQ118" i="1" s="1"/>
  <c r="AO119" i="1"/>
  <c r="AM119" i="1"/>
  <c r="AK119" i="1"/>
  <c r="AI119" i="1"/>
  <c r="AI118" i="1" s="1"/>
  <c r="AG119" i="1"/>
  <c r="AE119" i="1"/>
  <c r="AC119" i="1"/>
  <c r="AA119" i="1"/>
  <c r="AA118" i="1" s="1"/>
  <c r="Y119" i="1"/>
  <c r="Y118" i="1" s="1"/>
  <c r="W119" i="1"/>
  <c r="U119" i="1"/>
  <c r="S119" i="1"/>
  <c r="S118" i="1" s="1"/>
  <c r="Q119" i="1"/>
  <c r="O119" i="1"/>
  <c r="M119" i="1"/>
  <c r="CR118" i="1"/>
  <c r="CP118" i="1"/>
  <c r="CL118" i="1"/>
  <c r="CJ118" i="1"/>
  <c r="CH118" i="1"/>
  <c r="CF118" i="1"/>
  <c r="CD118" i="1"/>
  <c r="CB118" i="1"/>
  <c r="BZ118" i="1"/>
  <c r="BX118" i="1"/>
  <c r="BW118" i="1"/>
  <c r="BV118" i="1"/>
  <c r="BT118" i="1"/>
  <c r="BR118" i="1"/>
  <c r="BP118" i="1"/>
  <c r="BN118" i="1"/>
  <c r="BL118" i="1"/>
  <c r="BJ118" i="1"/>
  <c r="BH118" i="1"/>
  <c r="BF118" i="1"/>
  <c r="BE118" i="1"/>
  <c r="BD118" i="1"/>
  <c r="BB118" i="1"/>
  <c r="AZ118" i="1"/>
  <c r="AX118" i="1"/>
  <c r="AV118" i="1"/>
  <c r="AT118" i="1"/>
  <c r="AR118" i="1"/>
  <c r="AP118" i="1"/>
  <c r="AO118" i="1"/>
  <c r="AN118" i="1"/>
  <c r="AL118" i="1"/>
  <c r="AH118" i="1"/>
  <c r="AF118" i="1"/>
  <c r="AE118" i="1"/>
  <c r="AD118" i="1"/>
  <c r="AB118" i="1"/>
  <c r="Z118" i="1"/>
  <c r="X118" i="1"/>
  <c r="V118" i="1"/>
  <c r="T118" i="1"/>
  <c r="R118" i="1"/>
  <c r="Q118" i="1"/>
  <c r="P118" i="1"/>
  <c r="N118" i="1"/>
  <c r="L118" i="1"/>
  <c r="CT117" i="1"/>
  <c r="CT116" i="1" s="1"/>
  <c r="CS117" i="1"/>
  <c r="CQ117" i="1"/>
  <c r="CQ116" i="1" s="1"/>
  <c r="CO117" i="1"/>
  <c r="CM117" i="1"/>
  <c r="CM116" i="1" s="1"/>
  <c r="CK117" i="1"/>
  <c r="CI117" i="1"/>
  <c r="CI116" i="1" s="1"/>
  <c r="CG117" i="1"/>
  <c r="CG116" i="1" s="1"/>
  <c r="CE117" i="1"/>
  <c r="CE116" i="1" s="1"/>
  <c r="CC117" i="1"/>
  <c r="CA117" i="1"/>
  <c r="CA116" i="1" s="1"/>
  <c r="BY117" i="1"/>
  <c r="BY116" i="1" s="1"/>
  <c r="BW117" i="1"/>
  <c r="BW116" i="1" s="1"/>
  <c r="BU117" i="1"/>
  <c r="BS117" i="1"/>
  <c r="BS116" i="1" s="1"/>
  <c r="BQ117" i="1"/>
  <c r="BQ116" i="1" s="1"/>
  <c r="BO117" i="1"/>
  <c r="BO116" i="1" s="1"/>
  <c r="BM117" i="1"/>
  <c r="BK117" i="1"/>
  <c r="BK116" i="1" s="1"/>
  <c r="BI117" i="1"/>
  <c r="BG117" i="1"/>
  <c r="BG116" i="1" s="1"/>
  <c r="BE117" i="1"/>
  <c r="BC117" i="1"/>
  <c r="BC116" i="1" s="1"/>
  <c r="BA117" i="1"/>
  <c r="BA116" i="1" s="1"/>
  <c r="AY117" i="1"/>
  <c r="AY116" i="1" s="1"/>
  <c r="AW117" i="1"/>
  <c r="AU117" i="1"/>
  <c r="AU116" i="1" s="1"/>
  <c r="AS117" i="1"/>
  <c r="AQ117" i="1"/>
  <c r="AQ116" i="1" s="1"/>
  <c r="AO117" i="1"/>
  <c r="AM117" i="1"/>
  <c r="AM116" i="1" s="1"/>
  <c r="AK117" i="1"/>
  <c r="AK116" i="1" s="1"/>
  <c r="AI117" i="1"/>
  <c r="AI116" i="1" s="1"/>
  <c r="AG117" i="1"/>
  <c r="AE117" i="1"/>
  <c r="AE116" i="1" s="1"/>
  <c r="AC117" i="1"/>
  <c r="AC116" i="1" s="1"/>
  <c r="AA117" i="1"/>
  <c r="Y117" i="1"/>
  <c r="W117" i="1"/>
  <c r="W116" i="1" s="1"/>
  <c r="U117" i="1"/>
  <c r="U116" i="1" s="1"/>
  <c r="S117" i="1"/>
  <c r="S116" i="1" s="1"/>
  <c r="Q117" i="1"/>
  <c r="O117" i="1"/>
  <c r="CU117" i="1" s="1"/>
  <c r="CU116" i="1" s="1"/>
  <c r="M117" i="1"/>
  <c r="CS116" i="1"/>
  <c r="CR116" i="1"/>
  <c r="CP116" i="1"/>
  <c r="CO116" i="1"/>
  <c r="CL116" i="1"/>
  <c r="CK116" i="1"/>
  <c r="CJ116" i="1"/>
  <c r="CH116" i="1"/>
  <c r="CF116" i="1"/>
  <c r="CD116" i="1"/>
  <c r="CC116" i="1"/>
  <c r="CB116" i="1"/>
  <c r="BZ116" i="1"/>
  <c r="BX116" i="1"/>
  <c r="BV116" i="1"/>
  <c r="BU116" i="1"/>
  <c r="BT116" i="1"/>
  <c r="BR116" i="1"/>
  <c r="BP116" i="1"/>
  <c r="BN116" i="1"/>
  <c r="BM116" i="1"/>
  <c r="BL116" i="1"/>
  <c r="BJ116" i="1"/>
  <c r="BI116" i="1"/>
  <c r="BH116" i="1"/>
  <c r="BF116" i="1"/>
  <c r="BE116" i="1"/>
  <c r="BD116" i="1"/>
  <c r="BB116" i="1"/>
  <c r="AZ116" i="1"/>
  <c r="AX116" i="1"/>
  <c r="AW116" i="1"/>
  <c r="AV116" i="1"/>
  <c r="AT116" i="1"/>
  <c r="AS116" i="1"/>
  <c r="AR116" i="1"/>
  <c r="AP116" i="1"/>
  <c r="AO116" i="1"/>
  <c r="AN116" i="1"/>
  <c r="AL116" i="1"/>
  <c r="AH116" i="1"/>
  <c r="AG116" i="1"/>
  <c r="AF116" i="1"/>
  <c r="AD116" i="1"/>
  <c r="AB116" i="1"/>
  <c r="AA116" i="1"/>
  <c r="Z116" i="1"/>
  <c r="Y116" i="1"/>
  <c r="X116" i="1"/>
  <c r="V116" i="1"/>
  <c r="T116" i="1"/>
  <c r="R116" i="1"/>
  <c r="Q116" i="1"/>
  <c r="P116" i="1"/>
  <c r="N116" i="1"/>
  <c r="M116" i="1"/>
  <c r="L116" i="1"/>
  <c r="CV115" i="1"/>
  <c r="CT115" i="1"/>
  <c r="CT114" i="1" s="1"/>
  <c r="CS115" i="1"/>
  <c r="CS114" i="1" s="1"/>
  <c r="CQ115" i="1"/>
  <c r="CQ114" i="1" s="1"/>
  <c r="CO115" i="1"/>
  <c r="CO114" i="1" s="1"/>
  <c r="CM115" i="1"/>
  <c r="CM114" i="1" s="1"/>
  <c r="CK115" i="1"/>
  <c r="CI115" i="1"/>
  <c r="CI114" i="1" s="1"/>
  <c r="CG115" i="1"/>
  <c r="CG114" i="1" s="1"/>
  <c r="CE115" i="1"/>
  <c r="CE114" i="1" s="1"/>
  <c r="CC115" i="1"/>
  <c r="CC114" i="1" s="1"/>
  <c r="CA115" i="1"/>
  <c r="CA114" i="1" s="1"/>
  <c r="BY115" i="1"/>
  <c r="BY114" i="1" s="1"/>
  <c r="BW115" i="1"/>
  <c r="BW114" i="1" s="1"/>
  <c r="BU115" i="1"/>
  <c r="BU114" i="1" s="1"/>
  <c r="BS115" i="1"/>
  <c r="BS114" i="1" s="1"/>
  <c r="BQ115" i="1"/>
  <c r="BO115" i="1"/>
  <c r="BO114" i="1" s="1"/>
  <c r="BM115" i="1"/>
  <c r="BM114" i="1" s="1"/>
  <c r="BK115" i="1"/>
  <c r="BK114" i="1" s="1"/>
  <c r="BI115" i="1"/>
  <c r="BI114" i="1" s="1"/>
  <c r="BG115" i="1"/>
  <c r="BG114" i="1" s="1"/>
  <c r="BE115" i="1"/>
  <c r="BE114" i="1" s="1"/>
  <c r="BC115" i="1"/>
  <c r="BC114" i="1" s="1"/>
  <c r="BA115" i="1"/>
  <c r="BA114" i="1" s="1"/>
  <c r="AY115" i="1"/>
  <c r="AY114" i="1" s="1"/>
  <c r="AW115" i="1"/>
  <c r="AU115" i="1"/>
  <c r="AU114" i="1" s="1"/>
  <c r="AS115" i="1"/>
  <c r="AS114" i="1" s="1"/>
  <c r="AQ115" i="1"/>
  <c r="AQ114" i="1" s="1"/>
  <c r="AO115" i="1"/>
  <c r="AO114" i="1" s="1"/>
  <c r="AM115" i="1"/>
  <c r="AM114" i="1" s="1"/>
  <c r="AK115" i="1"/>
  <c r="AK114" i="1" s="1"/>
  <c r="AI115" i="1"/>
  <c r="AI114" i="1" s="1"/>
  <c r="AG115" i="1"/>
  <c r="AG114" i="1" s="1"/>
  <c r="AE115" i="1"/>
  <c r="AE114" i="1" s="1"/>
  <c r="AC115" i="1"/>
  <c r="AC114" i="1" s="1"/>
  <c r="AA115" i="1"/>
  <c r="Y115" i="1"/>
  <c r="Y114" i="1" s="1"/>
  <c r="W115" i="1"/>
  <c r="W114" i="1" s="1"/>
  <c r="U115" i="1"/>
  <c r="U114" i="1" s="1"/>
  <c r="S115" i="1"/>
  <c r="Q115" i="1"/>
  <c r="Q114" i="1" s="1"/>
  <c r="O115" i="1"/>
  <c r="M115" i="1"/>
  <c r="M114" i="1" s="1"/>
  <c r="CR114" i="1"/>
  <c r="CP114" i="1"/>
  <c r="CL114" i="1"/>
  <c r="CK114" i="1"/>
  <c r="CJ114" i="1"/>
  <c r="CH114" i="1"/>
  <c r="CF114" i="1"/>
  <c r="CD114" i="1"/>
  <c r="CB114" i="1"/>
  <c r="BZ114" i="1"/>
  <c r="BX114" i="1"/>
  <c r="BV114" i="1"/>
  <c r="BT114" i="1"/>
  <c r="BR114" i="1"/>
  <c r="BQ114" i="1"/>
  <c r="BP114" i="1"/>
  <c r="BN114" i="1"/>
  <c r="BL114" i="1"/>
  <c r="BJ114" i="1"/>
  <c r="BH114" i="1"/>
  <c r="BF114" i="1"/>
  <c r="BD114" i="1"/>
  <c r="BB114" i="1"/>
  <c r="AZ114" i="1"/>
  <c r="AX114" i="1"/>
  <c r="AW114" i="1"/>
  <c r="AV114" i="1"/>
  <c r="AT114" i="1"/>
  <c r="AR114" i="1"/>
  <c r="AP114" i="1"/>
  <c r="AN114" i="1"/>
  <c r="AL114" i="1"/>
  <c r="AH114" i="1"/>
  <c r="AF114" i="1"/>
  <c r="AD114" i="1"/>
  <c r="AB114" i="1"/>
  <c r="AA114" i="1"/>
  <c r="Z114" i="1"/>
  <c r="X114" i="1"/>
  <c r="V114" i="1"/>
  <c r="T114" i="1"/>
  <c r="S114" i="1"/>
  <c r="R114" i="1"/>
  <c r="P114" i="1"/>
  <c r="N114" i="1"/>
  <c r="L114" i="1"/>
  <c r="CT113" i="1"/>
  <c r="CV113" i="1" s="1"/>
  <c r="CS113" i="1"/>
  <c r="CQ113" i="1"/>
  <c r="CO113" i="1"/>
  <c r="CM113" i="1"/>
  <c r="CK113" i="1"/>
  <c r="CI113" i="1"/>
  <c r="CG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M113" i="1"/>
  <c r="AK113" i="1"/>
  <c r="AI113" i="1"/>
  <c r="AG113" i="1"/>
  <c r="AE113" i="1"/>
  <c r="AC113" i="1"/>
  <c r="AA113" i="1"/>
  <c r="Y113" i="1"/>
  <c r="W113" i="1"/>
  <c r="U113" i="1"/>
  <c r="S113" i="1"/>
  <c r="Q113" i="1"/>
  <c r="O113" i="1"/>
  <c r="M113" i="1"/>
  <c r="CT112" i="1"/>
  <c r="CS112" i="1"/>
  <c r="CS111" i="1" s="1"/>
  <c r="CQ112" i="1"/>
  <c r="CO112" i="1"/>
  <c r="CM112" i="1"/>
  <c r="CM111" i="1" s="1"/>
  <c r="CK112" i="1"/>
  <c r="CI112" i="1"/>
  <c r="CI111" i="1" s="1"/>
  <c r="CG112" i="1"/>
  <c r="CG111" i="1" s="1"/>
  <c r="CE112" i="1"/>
  <c r="CE111" i="1" s="1"/>
  <c r="CC112" i="1"/>
  <c r="CA112" i="1"/>
  <c r="CA111" i="1" s="1"/>
  <c r="BY112" i="1"/>
  <c r="BY111" i="1" s="1"/>
  <c r="BW112" i="1"/>
  <c r="BW111" i="1" s="1"/>
  <c r="BU112" i="1"/>
  <c r="BS112" i="1"/>
  <c r="BS111" i="1" s="1"/>
  <c r="BQ112" i="1"/>
  <c r="BQ111" i="1" s="1"/>
  <c r="BO112" i="1"/>
  <c r="BO111" i="1" s="1"/>
  <c r="BM112" i="1"/>
  <c r="BK112" i="1"/>
  <c r="BK111" i="1" s="1"/>
  <c r="BI112" i="1"/>
  <c r="BI111" i="1" s="1"/>
  <c r="BG112" i="1"/>
  <c r="BG111" i="1" s="1"/>
  <c r="BE112" i="1"/>
  <c r="BC112" i="1"/>
  <c r="BC111" i="1" s="1"/>
  <c r="BA112" i="1"/>
  <c r="BA111" i="1" s="1"/>
  <c r="AY112" i="1"/>
  <c r="AY111" i="1" s="1"/>
  <c r="AW112" i="1"/>
  <c r="AU112" i="1"/>
  <c r="AU111" i="1" s="1"/>
  <c r="AS112" i="1"/>
  <c r="AS111" i="1" s="1"/>
  <c r="AQ112" i="1"/>
  <c r="AQ111" i="1" s="1"/>
  <c r="AO112" i="1"/>
  <c r="AM112" i="1"/>
  <c r="AM111" i="1" s="1"/>
  <c r="AK112" i="1"/>
  <c r="AK111" i="1" s="1"/>
  <c r="AI112" i="1"/>
  <c r="AI111" i="1" s="1"/>
  <c r="AG112" i="1"/>
  <c r="AG111" i="1" s="1"/>
  <c r="AE112" i="1"/>
  <c r="AC112" i="1"/>
  <c r="AA112" i="1"/>
  <c r="AA111" i="1" s="1"/>
  <c r="Y112" i="1"/>
  <c r="Y111" i="1" s="1"/>
  <c r="W112" i="1"/>
  <c r="U112" i="1"/>
  <c r="U111" i="1" s="1"/>
  <c r="S112" i="1"/>
  <c r="S111" i="1" s="1"/>
  <c r="Q112" i="1"/>
  <c r="Q111" i="1" s="1"/>
  <c r="O112" i="1"/>
  <c r="M112" i="1"/>
  <c r="CR111" i="1"/>
  <c r="CP111" i="1"/>
  <c r="CO111" i="1"/>
  <c r="CL111" i="1"/>
  <c r="CJ111" i="1"/>
  <c r="CH111" i="1"/>
  <c r="CF111" i="1"/>
  <c r="CD111" i="1"/>
  <c r="CB111" i="1"/>
  <c r="BZ111" i="1"/>
  <c r="BX111" i="1"/>
  <c r="BV111" i="1"/>
  <c r="BT111" i="1"/>
  <c r="BR111" i="1"/>
  <c r="BP111" i="1"/>
  <c r="BN111" i="1"/>
  <c r="BL111" i="1"/>
  <c r="BJ111" i="1"/>
  <c r="BH111" i="1"/>
  <c r="BF111" i="1"/>
  <c r="BD111" i="1"/>
  <c r="BB111" i="1"/>
  <c r="AZ111" i="1"/>
  <c r="AX111" i="1"/>
  <c r="AV111" i="1"/>
  <c r="AT111" i="1"/>
  <c r="AR111" i="1"/>
  <c r="AP111" i="1"/>
  <c r="AN111" i="1"/>
  <c r="AL111" i="1"/>
  <c r="AH111" i="1"/>
  <c r="AF111" i="1"/>
  <c r="AD111" i="1"/>
  <c r="AC111" i="1"/>
  <c r="AB111" i="1"/>
  <c r="Z111" i="1"/>
  <c r="X111" i="1"/>
  <c r="V111" i="1"/>
  <c r="T111" i="1"/>
  <c r="R111" i="1"/>
  <c r="P111" i="1"/>
  <c r="N111" i="1"/>
  <c r="M111" i="1"/>
  <c r="L111" i="1"/>
  <c r="CT110" i="1"/>
  <c r="CV110" i="1" s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O110" i="1"/>
  <c r="M110" i="1"/>
  <c r="CT109" i="1"/>
  <c r="CV109" i="1" s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M109" i="1"/>
  <c r="CT108" i="1"/>
  <c r="CV108" i="1" s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AG108" i="1"/>
  <c r="AE108" i="1"/>
  <c r="AC108" i="1"/>
  <c r="AA108" i="1"/>
  <c r="Y108" i="1"/>
  <c r="W108" i="1"/>
  <c r="U108" i="1"/>
  <c r="S108" i="1"/>
  <c r="Q108" i="1"/>
  <c r="O108" i="1"/>
  <c r="M108" i="1"/>
  <c r="CT107" i="1"/>
  <c r="CV107" i="1" s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AG107" i="1"/>
  <c r="AE107" i="1"/>
  <c r="AC107" i="1"/>
  <c r="AA107" i="1"/>
  <c r="Y107" i="1"/>
  <c r="W107" i="1"/>
  <c r="U107" i="1"/>
  <c r="S107" i="1"/>
  <c r="Q107" i="1"/>
  <c r="O107" i="1"/>
  <c r="M107" i="1"/>
  <c r="CT106" i="1"/>
  <c r="CV106" i="1" s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I106" i="1"/>
  <c r="AG106" i="1"/>
  <c r="AE106" i="1"/>
  <c r="AC106" i="1"/>
  <c r="AA106" i="1"/>
  <c r="Y106" i="1"/>
  <c r="W106" i="1"/>
  <c r="U106" i="1"/>
  <c r="S106" i="1"/>
  <c r="Q106" i="1"/>
  <c r="O106" i="1"/>
  <c r="M106" i="1"/>
  <c r="CT105" i="1"/>
  <c r="CS105" i="1"/>
  <c r="CS104" i="1" s="1"/>
  <c r="CQ105" i="1"/>
  <c r="CO105" i="1"/>
  <c r="CM105" i="1"/>
  <c r="CK105" i="1"/>
  <c r="CK104" i="1" s="1"/>
  <c r="CI105" i="1"/>
  <c r="CG105" i="1"/>
  <c r="CE105" i="1"/>
  <c r="CC105" i="1"/>
  <c r="CC104" i="1" s="1"/>
  <c r="CA105" i="1"/>
  <c r="BY105" i="1"/>
  <c r="BW105" i="1"/>
  <c r="BU105" i="1"/>
  <c r="BU104" i="1" s="1"/>
  <c r="BS105" i="1"/>
  <c r="BQ105" i="1"/>
  <c r="BO105" i="1"/>
  <c r="BM105" i="1"/>
  <c r="BM104" i="1" s="1"/>
  <c r="BK105" i="1"/>
  <c r="BI105" i="1"/>
  <c r="BG105" i="1"/>
  <c r="BE105" i="1"/>
  <c r="BE104" i="1" s="1"/>
  <c r="BC105" i="1"/>
  <c r="BA105" i="1"/>
  <c r="AY105" i="1"/>
  <c r="AW105" i="1"/>
  <c r="AW104" i="1" s="1"/>
  <c r="AU105" i="1"/>
  <c r="AS105" i="1"/>
  <c r="AQ105" i="1"/>
  <c r="AO105" i="1"/>
  <c r="AM105" i="1"/>
  <c r="AK105" i="1"/>
  <c r="AI105" i="1"/>
  <c r="AG105" i="1"/>
  <c r="AG104" i="1" s="1"/>
  <c r="AE105" i="1"/>
  <c r="AC105" i="1"/>
  <c r="AA105" i="1"/>
  <c r="Y105" i="1"/>
  <c r="Y104" i="1" s="1"/>
  <c r="W105" i="1"/>
  <c r="U105" i="1"/>
  <c r="S105" i="1"/>
  <c r="Q105" i="1"/>
  <c r="Q104" i="1" s="1"/>
  <c r="O105" i="1"/>
  <c r="M105" i="1"/>
  <c r="CR104" i="1"/>
  <c r="CP104" i="1"/>
  <c r="CL104" i="1"/>
  <c r="CJ104" i="1"/>
  <c r="CH104" i="1"/>
  <c r="CG104" i="1"/>
  <c r="CF104" i="1"/>
  <c r="CD104" i="1"/>
  <c r="CB104" i="1"/>
  <c r="BZ104" i="1"/>
  <c r="BX104" i="1"/>
  <c r="BV104" i="1"/>
  <c r="BT104" i="1"/>
  <c r="BR104" i="1"/>
  <c r="BP104" i="1"/>
  <c r="BN104" i="1"/>
  <c r="BL104" i="1"/>
  <c r="BJ104" i="1"/>
  <c r="BI104" i="1"/>
  <c r="BH104" i="1"/>
  <c r="BF104" i="1"/>
  <c r="BD104" i="1"/>
  <c r="BB104" i="1"/>
  <c r="AZ104" i="1"/>
  <c r="AX104" i="1"/>
  <c r="AV104" i="1"/>
  <c r="AT104" i="1"/>
  <c r="AR104" i="1"/>
  <c r="AP104" i="1"/>
  <c r="AO104" i="1"/>
  <c r="AN104" i="1"/>
  <c r="AL104" i="1"/>
  <c r="AH104" i="1"/>
  <c r="AF104" i="1"/>
  <c r="AD104" i="1"/>
  <c r="AC104" i="1"/>
  <c r="AB104" i="1"/>
  <c r="Z104" i="1"/>
  <c r="X104" i="1"/>
  <c r="V104" i="1"/>
  <c r="U104" i="1"/>
  <c r="T104" i="1"/>
  <c r="R104" i="1"/>
  <c r="P104" i="1"/>
  <c r="N104" i="1"/>
  <c r="M104" i="1"/>
  <c r="L104" i="1"/>
  <c r="CT103" i="1"/>
  <c r="CV103" i="1" s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G103" i="1"/>
  <c r="AE103" i="1"/>
  <c r="AC103" i="1"/>
  <c r="AA103" i="1"/>
  <c r="Y103" i="1"/>
  <c r="W103" i="1"/>
  <c r="U103" i="1"/>
  <c r="S103" i="1"/>
  <c r="Q103" i="1"/>
  <c r="O103" i="1"/>
  <c r="M103" i="1"/>
  <c r="CT102" i="1"/>
  <c r="CV102" i="1" s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M102" i="1"/>
  <c r="CT101" i="1"/>
  <c r="CV101" i="1" s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I101" i="1"/>
  <c r="AG101" i="1"/>
  <c r="AE101" i="1"/>
  <c r="AC101" i="1"/>
  <c r="AA101" i="1"/>
  <c r="Y101" i="1"/>
  <c r="W101" i="1"/>
  <c r="U101" i="1"/>
  <c r="S101" i="1"/>
  <c r="Q101" i="1"/>
  <c r="O101" i="1"/>
  <c r="M101" i="1"/>
  <c r="CT100" i="1"/>
  <c r="CV100" i="1" s="1"/>
  <c r="CS100" i="1"/>
  <c r="CQ100" i="1"/>
  <c r="CO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M100" i="1"/>
  <c r="BK100" i="1"/>
  <c r="BI100" i="1"/>
  <c r="BG100" i="1"/>
  <c r="BE100" i="1"/>
  <c r="BC100" i="1"/>
  <c r="BA100" i="1"/>
  <c r="AY100" i="1"/>
  <c r="AW100" i="1"/>
  <c r="AU100" i="1"/>
  <c r="AS100" i="1"/>
  <c r="AQ100" i="1"/>
  <c r="AO100" i="1"/>
  <c r="AM100" i="1"/>
  <c r="AK100" i="1"/>
  <c r="AI100" i="1"/>
  <c r="AG100" i="1"/>
  <c r="AE100" i="1"/>
  <c r="AC100" i="1"/>
  <c r="AA100" i="1"/>
  <c r="Y100" i="1"/>
  <c r="W100" i="1"/>
  <c r="U100" i="1"/>
  <c r="S100" i="1"/>
  <c r="Q100" i="1"/>
  <c r="O100" i="1"/>
  <c r="M100" i="1"/>
  <c r="CV99" i="1"/>
  <c r="CT99" i="1"/>
  <c r="CS99" i="1"/>
  <c r="CQ99" i="1"/>
  <c r="CO99" i="1"/>
  <c r="CM99" i="1"/>
  <c r="CK99" i="1"/>
  <c r="CI99" i="1"/>
  <c r="CG99" i="1"/>
  <c r="CE99" i="1"/>
  <c r="CC99" i="1"/>
  <c r="CA99" i="1"/>
  <c r="BY99" i="1"/>
  <c r="BW99" i="1"/>
  <c r="BU99" i="1"/>
  <c r="BS99" i="1"/>
  <c r="BQ99" i="1"/>
  <c r="BO99" i="1"/>
  <c r="BM99" i="1"/>
  <c r="BK99" i="1"/>
  <c r="BI99" i="1"/>
  <c r="BG99" i="1"/>
  <c r="BE99" i="1"/>
  <c r="BC99" i="1"/>
  <c r="BA99" i="1"/>
  <c r="AY99" i="1"/>
  <c r="AW99" i="1"/>
  <c r="AU99" i="1"/>
  <c r="AS99" i="1"/>
  <c r="AQ99" i="1"/>
  <c r="AO99" i="1"/>
  <c r="AM99" i="1"/>
  <c r="AK99" i="1"/>
  <c r="AI99" i="1"/>
  <c r="AG99" i="1"/>
  <c r="AE99" i="1"/>
  <c r="AC99" i="1"/>
  <c r="AA99" i="1"/>
  <c r="Y99" i="1"/>
  <c r="W99" i="1"/>
  <c r="U99" i="1"/>
  <c r="S99" i="1"/>
  <c r="Q99" i="1"/>
  <c r="O99" i="1"/>
  <c r="M99" i="1"/>
  <c r="CT98" i="1"/>
  <c r="CS98" i="1"/>
  <c r="CQ98" i="1"/>
  <c r="CO98" i="1"/>
  <c r="CO97" i="1" s="1"/>
  <c r="CM98" i="1"/>
  <c r="CK98" i="1"/>
  <c r="CI98" i="1"/>
  <c r="CG98" i="1"/>
  <c r="CG97" i="1" s="1"/>
  <c r="CE98" i="1"/>
  <c r="CC98" i="1"/>
  <c r="CA98" i="1"/>
  <c r="CA97" i="1" s="1"/>
  <c r="BY98" i="1"/>
  <c r="BY97" i="1" s="1"/>
  <c r="BW98" i="1"/>
  <c r="BU98" i="1"/>
  <c r="BS98" i="1"/>
  <c r="BS97" i="1" s="1"/>
  <c r="BQ98" i="1"/>
  <c r="BQ97" i="1" s="1"/>
  <c r="BO98" i="1"/>
  <c r="BM98" i="1"/>
  <c r="BK98" i="1"/>
  <c r="BK97" i="1" s="1"/>
  <c r="BI98" i="1"/>
  <c r="BI97" i="1" s="1"/>
  <c r="BG98" i="1"/>
  <c r="BE98" i="1"/>
  <c r="BC98" i="1"/>
  <c r="BC97" i="1" s="1"/>
  <c r="BA98" i="1"/>
  <c r="BA97" i="1" s="1"/>
  <c r="AY98" i="1"/>
  <c r="AW98" i="1"/>
  <c r="AU98" i="1"/>
  <c r="AU97" i="1" s="1"/>
  <c r="AS98" i="1"/>
  <c r="AS97" i="1" s="1"/>
  <c r="AQ98" i="1"/>
  <c r="AO98" i="1"/>
  <c r="AM98" i="1"/>
  <c r="AM97" i="1" s="1"/>
  <c r="AK98" i="1"/>
  <c r="AK97" i="1" s="1"/>
  <c r="AI98" i="1"/>
  <c r="AG98" i="1"/>
  <c r="AE98" i="1"/>
  <c r="AC98" i="1"/>
  <c r="AC97" i="1" s="1"/>
  <c r="AA98" i="1"/>
  <c r="Y98" i="1"/>
  <c r="W98" i="1"/>
  <c r="U98" i="1"/>
  <c r="U97" i="1" s="1"/>
  <c r="S98" i="1"/>
  <c r="Q98" i="1"/>
  <c r="O98" i="1"/>
  <c r="M98" i="1"/>
  <c r="M97" i="1" s="1"/>
  <c r="CR97" i="1"/>
  <c r="CP97" i="1"/>
  <c r="CL97" i="1"/>
  <c r="CJ97" i="1"/>
  <c r="CH97" i="1"/>
  <c r="CF97" i="1"/>
  <c r="CD97" i="1"/>
  <c r="CB97" i="1"/>
  <c r="BZ97" i="1"/>
  <c r="BX97" i="1"/>
  <c r="BV97" i="1"/>
  <c r="BT97" i="1"/>
  <c r="BR97" i="1"/>
  <c r="BP97" i="1"/>
  <c r="BN97" i="1"/>
  <c r="BL97" i="1"/>
  <c r="BJ97" i="1"/>
  <c r="BH97" i="1"/>
  <c r="BF97" i="1"/>
  <c r="BD97" i="1"/>
  <c r="BB97" i="1"/>
  <c r="AZ97" i="1"/>
  <c r="AX97" i="1"/>
  <c r="AV97" i="1"/>
  <c r="AT97" i="1"/>
  <c r="AR97" i="1"/>
  <c r="AP97" i="1"/>
  <c r="AN97" i="1"/>
  <c r="AL97" i="1"/>
  <c r="AH97" i="1"/>
  <c r="AF97" i="1"/>
  <c r="AD97" i="1"/>
  <c r="AB97" i="1"/>
  <c r="Z97" i="1"/>
  <c r="X97" i="1"/>
  <c r="V97" i="1"/>
  <c r="T97" i="1"/>
  <c r="R97" i="1"/>
  <c r="P97" i="1"/>
  <c r="N97" i="1"/>
  <c r="L97" i="1"/>
  <c r="CT96" i="1"/>
  <c r="CV96" i="1" s="1"/>
  <c r="CS96" i="1"/>
  <c r="CQ96" i="1"/>
  <c r="CO96" i="1"/>
  <c r="CM96" i="1"/>
  <c r="CK96" i="1"/>
  <c r="CI96" i="1"/>
  <c r="CG96" i="1"/>
  <c r="CE96" i="1"/>
  <c r="CC96" i="1"/>
  <c r="CA96" i="1"/>
  <c r="BY96" i="1"/>
  <c r="BW96" i="1"/>
  <c r="BU96" i="1"/>
  <c r="BS96" i="1"/>
  <c r="BQ96" i="1"/>
  <c r="BO96" i="1"/>
  <c r="BM96" i="1"/>
  <c r="BK96" i="1"/>
  <c r="BI96" i="1"/>
  <c r="BG96" i="1"/>
  <c r="BE96" i="1"/>
  <c r="BC96" i="1"/>
  <c r="BA96" i="1"/>
  <c r="AY96" i="1"/>
  <c r="AW96" i="1"/>
  <c r="AU96" i="1"/>
  <c r="AS96" i="1"/>
  <c r="AQ96" i="1"/>
  <c r="AO96" i="1"/>
  <c r="AM96" i="1"/>
  <c r="AK96" i="1"/>
  <c r="AI96" i="1"/>
  <c r="AG96" i="1"/>
  <c r="AE96" i="1"/>
  <c r="AC96" i="1"/>
  <c r="AA96" i="1"/>
  <c r="Y96" i="1"/>
  <c r="W96" i="1"/>
  <c r="U96" i="1"/>
  <c r="S96" i="1"/>
  <c r="Q96" i="1"/>
  <c r="O96" i="1"/>
  <c r="M96" i="1"/>
  <c r="CT95" i="1"/>
  <c r="CV95" i="1" s="1"/>
  <c r="CS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I95" i="1"/>
  <c r="AG95" i="1"/>
  <c r="AE95" i="1"/>
  <c r="AC95" i="1"/>
  <c r="AA95" i="1"/>
  <c r="Y95" i="1"/>
  <c r="W95" i="1"/>
  <c r="U95" i="1"/>
  <c r="S95" i="1"/>
  <c r="Q95" i="1"/>
  <c r="O95" i="1"/>
  <c r="M95" i="1"/>
  <c r="CT94" i="1"/>
  <c r="CV94" i="1" s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M94" i="1"/>
  <c r="AK94" i="1"/>
  <c r="AI94" i="1"/>
  <c r="AG94" i="1"/>
  <c r="AE94" i="1"/>
  <c r="AC94" i="1"/>
  <c r="AA94" i="1"/>
  <c r="Y94" i="1"/>
  <c r="W94" i="1"/>
  <c r="U94" i="1"/>
  <c r="S94" i="1"/>
  <c r="Q94" i="1"/>
  <c r="O94" i="1"/>
  <c r="M94" i="1"/>
  <c r="CT93" i="1"/>
  <c r="CV93" i="1" s="1"/>
  <c r="CS93" i="1"/>
  <c r="CQ93" i="1"/>
  <c r="CO93" i="1"/>
  <c r="CM93" i="1"/>
  <c r="CK93" i="1"/>
  <c r="CI93" i="1"/>
  <c r="CG93" i="1"/>
  <c r="CE93" i="1"/>
  <c r="CC93" i="1"/>
  <c r="CA93" i="1"/>
  <c r="BY93" i="1"/>
  <c r="BW93" i="1"/>
  <c r="BU93" i="1"/>
  <c r="BS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M93" i="1"/>
  <c r="AK93" i="1"/>
  <c r="AI93" i="1"/>
  <c r="AG93" i="1"/>
  <c r="AE93" i="1"/>
  <c r="AC93" i="1"/>
  <c r="AA93" i="1"/>
  <c r="Y93" i="1"/>
  <c r="W93" i="1"/>
  <c r="U93" i="1"/>
  <c r="S93" i="1"/>
  <c r="Q93" i="1"/>
  <c r="O93" i="1"/>
  <c r="M93" i="1"/>
  <c r="CT92" i="1"/>
  <c r="CV92" i="1" s="1"/>
  <c r="CS92" i="1"/>
  <c r="CQ92" i="1"/>
  <c r="CO92" i="1"/>
  <c r="CM92" i="1"/>
  <c r="CK92" i="1"/>
  <c r="CI92" i="1"/>
  <c r="CG92" i="1"/>
  <c r="CE92" i="1"/>
  <c r="CC92" i="1"/>
  <c r="CA92" i="1"/>
  <c r="BY92" i="1"/>
  <c r="BW92" i="1"/>
  <c r="BU92" i="1"/>
  <c r="BS92" i="1"/>
  <c r="BQ92" i="1"/>
  <c r="BO92" i="1"/>
  <c r="BM92" i="1"/>
  <c r="BK92" i="1"/>
  <c r="BI92" i="1"/>
  <c r="BG92" i="1"/>
  <c r="BE92" i="1"/>
  <c r="BC92" i="1"/>
  <c r="BA92" i="1"/>
  <c r="AY92" i="1"/>
  <c r="AW92" i="1"/>
  <c r="AU92" i="1"/>
  <c r="AS92" i="1"/>
  <c r="AQ92" i="1"/>
  <c r="AO92" i="1"/>
  <c r="AM92" i="1"/>
  <c r="AK92" i="1"/>
  <c r="AI92" i="1"/>
  <c r="AG92" i="1"/>
  <c r="AE92" i="1"/>
  <c r="AC92" i="1"/>
  <c r="AA92" i="1"/>
  <c r="Y92" i="1"/>
  <c r="W92" i="1"/>
  <c r="U92" i="1"/>
  <c r="S92" i="1"/>
  <c r="Q92" i="1"/>
  <c r="O92" i="1"/>
  <c r="M92" i="1"/>
  <c r="CT91" i="1"/>
  <c r="CV91" i="1" s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M91" i="1"/>
  <c r="AK91" i="1"/>
  <c r="AI91" i="1"/>
  <c r="AG91" i="1"/>
  <c r="AE91" i="1"/>
  <c r="AC91" i="1"/>
  <c r="AA91" i="1"/>
  <c r="Y91" i="1"/>
  <c r="W91" i="1"/>
  <c r="U91" i="1"/>
  <c r="S91" i="1"/>
  <c r="Q91" i="1"/>
  <c r="O91" i="1"/>
  <c r="M91" i="1"/>
  <c r="CT90" i="1"/>
  <c r="CV90" i="1" s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I90" i="1"/>
  <c r="AG90" i="1"/>
  <c r="AE90" i="1"/>
  <c r="AC90" i="1"/>
  <c r="AA90" i="1"/>
  <c r="Y90" i="1"/>
  <c r="W90" i="1"/>
  <c r="U90" i="1"/>
  <c r="S90" i="1"/>
  <c r="Q90" i="1"/>
  <c r="O90" i="1"/>
  <c r="M90" i="1"/>
  <c r="CT89" i="1"/>
  <c r="CV89" i="1" s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I89" i="1"/>
  <c r="AG89" i="1"/>
  <c r="AE89" i="1"/>
  <c r="AC89" i="1"/>
  <c r="AA89" i="1"/>
  <c r="Y89" i="1"/>
  <c r="W89" i="1"/>
  <c r="U89" i="1"/>
  <c r="S89" i="1"/>
  <c r="Q89" i="1"/>
  <c r="O89" i="1"/>
  <c r="M89" i="1"/>
  <c r="CV88" i="1"/>
  <c r="CT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I88" i="1"/>
  <c r="AG88" i="1"/>
  <c r="AE88" i="1"/>
  <c r="AC88" i="1"/>
  <c r="AA88" i="1"/>
  <c r="Y88" i="1"/>
  <c r="W88" i="1"/>
  <c r="U88" i="1"/>
  <c r="S88" i="1"/>
  <c r="Q88" i="1"/>
  <c r="O88" i="1"/>
  <c r="M88" i="1"/>
  <c r="CT87" i="1"/>
  <c r="CV87" i="1" s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I87" i="1"/>
  <c r="AG87" i="1"/>
  <c r="AE87" i="1"/>
  <c r="AC87" i="1"/>
  <c r="AA87" i="1"/>
  <c r="Y87" i="1"/>
  <c r="W87" i="1"/>
  <c r="U87" i="1"/>
  <c r="S87" i="1"/>
  <c r="Q87" i="1"/>
  <c r="O87" i="1"/>
  <c r="M87" i="1"/>
  <c r="CT86" i="1"/>
  <c r="CV86" i="1" s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I86" i="1"/>
  <c r="AG86" i="1"/>
  <c r="AE86" i="1"/>
  <c r="AC86" i="1"/>
  <c r="AA86" i="1"/>
  <c r="Y86" i="1"/>
  <c r="W86" i="1"/>
  <c r="U86" i="1"/>
  <c r="S86" i="1"/>
  <c r="Q86" i="1"/>
  <c r="O86" i="1"/>
  <c r="M86" i="1"/>
  <c r="CT85" i="1"/>
  <c r="CV85" i="1" s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I85" i="1"/>
  <c r="AG85" i="1"/>
  <c r="AE85" i="1"/>
  <c r="AC85" i="1"/>
  <c r="AA85" i="1"/>
  <c r="Y85" i="1"/>
  <c r="W85" i="1"/>
  <c r="U85" i="1"/>
  <c r="S85" i="1"/>
  <c r="Q85" i="1"/>
  <c r="O85" i="1"/>
  <c r="M85" i="1"/>
  <c r="CV84" i="1"/>
  <c r="CT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I84" i="1"/>
  <c r="AG84" i="1"/>
  <c r="AE84" i="1"/>
  <c r="AC84" i="1"/>
  <c r="AA84" i="1"/>
  <c r="Y84" i="1"/>
  <c r="W84" i="1"/>
  <c r="U84" i="1"/>
  <c r="S84" i="1"/>
  <c r="Q84" i="1"/>
  <c r="O84" i="1"/>
  <c r="M84" i="1"/>
  <c r="CT83" i="1"/>
  <c r="CV83" i="1" s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I83" i="1"/>
  <c r="AG83" i="1"/>
  <c r="AE83" i="1"/>
  <c r="AC83" i="1"/>
  <c r="AA83" i="1"/>
  <c r="Y83" i="1"/>
  <c r="W83" i="1"/>
  <c r="U83" i="1"/>
  <c r="S83" i="1"/>
  <c r="Q83" i="1"/>
  <c r="O83" i="1"/>
  <c r="M83" i="1"/>
  <c r="CT82" i="1"/>
  <c r="CV82" i="1" s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I82" i="1"/>
  <c r="AG82" i="1"/>
  <c r="AE82" i="1"/>
  <c r="AC82" i="1"/>
  <c r="AA82" i="1"/>
  <c r="Y82" i="1"/>
  <c r="W82" i="1"/>
  <c r="U82" i="1"/>
  <c r="S82" i="1"/>
  <c r="Q82" i="1"/>
  <c r="O82" i="1"/>
  <c r="M82" i="1"/>
  <c r="CV81" i="1"/>
  <c r="CT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AG81" i="1"/>
  <c r="AE81" i="1"/>
  <c r="AC81" i="1"/>
  <c r="AA81" i="1"/>
  <c r="Y81" i="1"/>
  <c r="W81" i="1"/>
  <c r="U81" i="1"/>
  <c r="S81" i="1"/>
  <c r="Q81" i="1"/>
  <c r="O81" i="1"/>
  <c r="M81" i="1"/>
  <c r="CT80" i="1"/>
  <c r="CV80" i="1" s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I80" i="1"/>
  <c r="AG80" i="1"/>
  <c r="AE80" i="1"/>
  <c r="AC80" i="1"/>
  <c r="AA80" i="1"/>
  <c r="Y80" i="1"/>
  <c r="W80" i="1"/>
  <c r="U80" i="1"/>
  <c r="S80" i="1"/>
  <c r="Q80" i="1"/>
  <c r="O80" i="1"/>
  <c r="M80" i="1"/>
  <c r="CT79" i="1"/>
  <c r="CS79" i="1"/>
  <c r="CS78" i="1" s="1"/>
  <c r="CQ79" i="1"/>
  <c r="CO79" i="1"/>
  <c r="CM79" i="1"/>
  <c r="CK79" i="1"/>
  <c r="CK78" i="1" s="1"/>
  <c r="CI79" i="1"/>
  <c r="CG79" i="1"/>
  <c r="CE79" i="1"/>
  <c r="CC79" i="1"/>
  <c r="CC78" i="1" s="1"/>
  <c r="CA79" i="1"/>
  <c r="BY79" i="1"/>
  <c r="BW79" i="1"/>
  <c r="BU79" i="1"/>
  <c r="BU78" i="1" s="1"/>
  <c r="BS79" i="1"/>
  <c r="BQ79" i="1"/>
  <c r="BO79" i="1"/>
  <c r="BM79" i="1"/>
  <c r="BM78" i="1" s="1"/>
  <c r="BK79" i="1"/>
  <c r="BI79" i="1"/>
  <c r="BG79" i="1"/>
  <c r="BE79" i="1"/>
  <c r="BE78" i="1" s="1"/>
  <c r="BC79" i="1"/>
  <c r="BA79" i="1"/>
  <c r="AY79" i="1"/>
  <c r="AW79" i="1"/>
  <c r="AW78" i="1" s="1"/>
  <c r="AU79" i="1"/>
  <c r="AS79" i="1"/>
  <c r="AQ79" i="1"/>
  <c r="AO79" i="1"/>
  <c r="AO78" i="1" s="1"/>
  <c r="AM79" i="1"/>
  <c r="AK79" i="1"/>
  <c r="AI79" i="1"/>
  <c r="AG79" i="1"/>
  <c r="AG78" i="1" s="1"/>
  <c r="AE79" i="1"/>
  <c r="AC79" i="1"/>
  <c r="AA79" i="1"/>
  <c r="Y79" i="1"/>
  <c r="Y78" i="1" s="1"/>
  <c r="W79" i="1"/>
  <c r="U79" i="1"/>
  <c r="U78" i="1" s="1"/>
  <c r="S79" i="1"/>
  <c r="Q79" i="1"/>
  <c r="Q78" i="1" s="1"/>
  <c r="O79" i="1"/>
  <c r="M79" i="1"/>
  <c r="CR78" i="1"/>
  <c r="CP78" i="1"/>
  <c r="CO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J78" i="1"/>
  <c r="BH78" i="1"/>
  <c r="BF78" i="1"/>
  <c r="BD78" i="1"/>
  <c r="BB78" i="1"/>
  <c r="AZ78" i="1"/>
  <c r="AX78" i="1"/>
  <c r="AV78" i="1"/>
  <c r="AT78" i="1"/>
  <c r="AR78" i="1"/>
  <c r="AP78" i="1"/>
  <c r="AN78" i="1"/>
  <c r="AL78" i="1"/>
  <c r="AH78" i="1"/>
  <c r="AF78" i="1"/>
  <c r="AD78" i="1"/>
  <c r="AC78" i="1"/>
  <c r="AB78" i="1"/>
  <c r="Z78" i="1"/>
  <c r="X78" i="1"/>
  <c r="V78" i="1"/>
  <c r="T78" i="1"/>
  <c r="S78" i="1"/>
  <c r="R78" i="1"/>
  <c r="P78" i="1"/>
  <c r="N78" i="1"/>
  <c r="M78" i="1"/>
  <c r="L78" i="1"/>
  <c r="CT77" i="1"/>
  <c r="CV77" i="1" s="1"/>
  <c r="CS77" i="1"/>
  <c r="CQ77" i="1"/>
  <c r="CO77" i="1"/>
  <c r="CM77" i="1"/>
  <c r="CK77" i="1"/>
  <c r="CI77" i="1"/>
  <c r="CG77" i="1"/>
  <c r="CE77" i="1"/>
  <c r="CC77" i="1"/>
  <c r="CA77" i="1"/>
  <c r="BY77" i="1"/>
  <c r="BW77" i="1"/>
  <c r="BU77" i="1"/>
  <c r="BS77" i="1"/>
  <c r="BQ77" i="1"/>
  <c r="BO77" i="1"/>
  <c r="BM77" i="1"/>
  <c r="BK77" i="1"/>
  <c r="BI77" i="1"/>
  <c r="BG77" i="1"/>
  <c r="BE77" i="1"/>
  <c r="BC77" i="1"/>
  <c r="BA77" i="1"/>
  <c r="AY77" i="1"/>
  <c r="AW77" i="1"/>
  <c r="AU77" i="1"/>
  <c r="AS77" i="1"/>
  <c r="AQ77" i="1"/>
  <c r="AO77" i="1"/>
  <c r="AM77" i="1"/>
  <c r="AK77" i="1"/>
  <c r="AI77" i="1"/>
  <c r="AG77" i="1"/>
  <c r="AE77" i="1"/>
  <c r="AC77" i="1"/>
  <c r="AA77" i="1"/>
  <c r="Y77" i="1"/>
  <c r="W77" i="1"/>
  <c r="U77" i="1"/>
  <c r="S77" i="1"/>
  <c r="Q77" i="1"/>
  <c r="O77" i="1"/>
  <c r="M77" i="1"/>
  <c r="CT76" i="1"/>
  <c r="CV76" i="1" s="1"/>
  <c r="CS76" i="1"/>
  <c r="CQ76" i="1"/>
  <c r="CO76" i="1"/>
  <c r="CM76" i="1"/>
  <c r="CK76" i="1"/>
  <c r="CI76" i="1"/>
  <c r="CG76" i="1"/>
  <c r="CE76" i="1"/>
  <c r="CC76" i="1"/>
  <c r="CA76" i="1"/>
  <c r="BY76" i="1"/>
  <c r="BW76" i="1"/>
  <c r="BU76" i="1"/>
  <c r="BS76" i="1"/>
  <c r="BQ76" i="1"/>
  <c r="BO76" i="1"/>
  <c r="BM76" i="1"/>
  <c r="BK76" i="1"/>
  <c r="BI76" i="1"/>
  <c r="BG76" i="1"/>
  <c r="BE76" i="1"/>
  <c r="BC76" i="1"/>
  <c r="BA76" i="1"/>
  <c r="AY76" i="1"/>
  <c r="AW76" i="1"/>
  <c r="AU76" i="1"/>
  <c r="AS76" i="1"/>
  <c r="AQ76" i="1"/>
  <c r="AO76" i="1"/>
  <c r="AM76" i="1"/>
  <c r="AK76" i="1"/>
  <c r="AI76" i="1"/>
  <c r="AG76" i="1"/>
  <c r="AE76" i="1"/>
  <c r="AC76" i="1"/>
  <c r="AA76" i="1"/>
  <c r="Y76" i="1"/>
  <c r="W76" i="1"/>
  <c r="U76" i="1"/>
  <c r="S76" i="1"/>
  <c r="Q76" i="1"/>
  <c r="O76" i="1"/>
  <c r="M76" i="1"/>
  <c r="CT75" i="1"/>
  <c r="CV75" i="1" s="1"/>
  <c r="CS75" i="1"/>
  <c r="CQ75" i="1"/>
  <c r="CO75" i="1"/>
  <c r="CM75" i="1"/>
  <c r="CK75" i="1"/>
  <c r="CI75" i="1"/>
  <c r="CG75" i="1"/>
  <c r="CE75" i="1"/>
  <c r="CC75" i="1"/>
  <c r="CA75" i="1"/>
  <c r="BY75" i="1"/>
  <c r="BW75" i="1"/>
  <c r="BU75" i="1"/>
  <c r="BS75" i="1"/>
  <c r="BQ75" i="1"/>
  <c r="BO75" i="1"/>
  <c r="BM75" i="1"/>
  <c r="BK75" i="1"/>
  <c r="BI75" i="1"/>
  <c r="BG75" i="1"/>
  <c r="BE75" i="1"/>
  <c r="BC75" i="1"/>
  <c r="BA75" i="1"/>
  <c r="AY75" i="1"/>
  <c r="AW75" i="1"/>
  <c r="AU75" i="1"/>
  <c r="AS75" i="1"/>
  <c r="AQ75" i="1"/>
  <c r="AO75" i="1"/>
  <c r="AM75" i="1"/>
  <c r="AK75" i="1"/>
  <c r="AI75" i="1"/>
  <c r="AG75" i="1"/>
  <c r="AE75" i="1"/>
  <c r="AC75" i="1"/>
  <c r="AA75" i="1"/>
  <c r="Y75" i="1"/>
  <c r="W75" i="1"/>
  <c r="U75" i="1"/>
  <c r="S75" i="1"/>
  <c r="Q75" i="1"/>
  <c r="O75" i="1"/>
  <c r="M75" i="1"/>
  <c r="CT74" i="1"/>
  <c r="CT73" i="1" s="1"/>
  <c r="CS74" i="1"/>
  <c r="CQ74" i="1"/>
  <c r="CQ73" i="1" s="1"/>
  <c r="CO74" i="1"/>
  <c r="CM74" i="1"/>
  <c r="CM73" i="1" s="1"/>
  <c r="CK74" i="1"/>
  <c r="CI74" i="1"/>
  <c r="CI73" i="1" s="1"/>
  <c r="CG74" i="1"/>
  <c r="CE74" i="1"/>
  <c r="CE73" i="1" s="1"/>
  <c r="CC74" i="1"/>
  <c r="CA74" i="1"/>
  <c r="CA73" i="1" s="1"/>
  <c r="BY74" i="1"/>
  <c r="BW74" i="1"/>
  <c r="BW73" i="1" s="1"/>
  <c r="BU74" i="1"/>
  <c r="BU73" i="1" s="1"/>
  <c r="BS74" i="1"/>
  <c r="BQ74" i="1"/>
  <c r="BQ73" i="1" s="1"/>
  <c r="BO74" i="1"/>
  <c r="BO73" i="1" s="1"/>
  <c r="BM74" i="1"/>
  <c r="BM73" i="1" s="1"/>
  <c r="BK74" i="1"/>
  <c r="BI74" i="1"/>
  <c r="BG74" i="1"/>
  <c r="BG73" i="1" s="1"/>
  <c r="BE74" i="1"/>
  <c r="BE73" i="1" s="1"/>
  <c r="BC74" i="1"/>
  <c r="BA74" i="1"/>
  <c r="AY74" i="1"/>
  <c r="AY73" i="1" s="1"/>
  <c r="AW74" i="1"/>
  <c r="AW73" i="1" s="1"/>
  <c r="AU74" i="1"/>
  <c r="AS74" i="1"/>
  <c r="AQ74" i="1"/>
  <c r="AQ73" i="1" s="1"/>
  <c r="AO74" i="1"/>
  <c r="AO73" i="1" s="1"/>
  <c r="AM74" i="1"/>
  <c r="AK74" i="1"/>
  <c r="AK73" i="1" s="1"/>
  <c r="AI74" i="1"/>
  <c r="AI73" i="1" s="1"/>
  <c r="AG74" i="1"/>
  <c r="AE74" i="1"/>
  <c r="AE73" i="1" s="1"/>
  <c r="AC74" i="1"/>
  <c r="AA74" i="1"/>
  <c r="AA73" i="1" s="1"/>
  <c r="Y74" i="1"/>
  <c r="W74" i="1"/>
  <c r="W73" i="1" s="1"/>
  <c r="U74" i="1"/>
  <c r="S74" i="1"/>
  <c r="S73" i="1" s="1"/>
  <c r="Q74" i="1"/>
  <c r="O74" i="1"/>
  <c r="M74" i="1"/>
  <c r="CR73" i="1"/>
  <c r="CP73" i="1"/>
  <c r="CL73" i="1"/>
  <c r="CJ73" i="1"/>
  <c r="CH73" i="1"/>
  <c r="CF73" i="1"/>
  <c r="CD73" i="1"/>
  <c r="CB73" i="1"/>
  <c r="BZ73" i="1"/>
  <c r="BX73" i="1"/>
  <c r="BV73" i="1"/>
  <c r="BT73" i="1"/>
  <c r="BR73" i="1"/>
  <c r="BP73" i="1"/>
  <c r="BN73" i="1"/>
  <c r="BL73" i="1"/>
  <c r="BJ73" i="1"/>
  <c r="BI73" i="1"/>
  <c r="BH73" i="1"/>
  <c r="BF73" i="1"/>
  <c r="BD73" i="1"/>
  <c r="BB73" i="1"/>
  <c r="BA73" i="1"/>
  <c r="AZ73" i="1"/>
  <c r="AX73" i="1"/>
  <c r="AV73" i="1"/>
  <c r="AT73" i="1"/>
  <c r="AS73" i="1"/>
  <c r="AR73" i="1"/>
  <c r="AP73" i="1"/>
  <c r="AN73" i="1"/>
  <c r="AL73" i="1"/>
  <c r="AH73" i="1"/>
  <c r="AF73" i="1"/>
  <c r="AD73" i="1"/>
  <c r="AB73" i="1"/>
  <c r="Z73" i="1"/>
  <c r="X73" i="1"/>
  <c r="V73" i="1"/>
  <c r="T73" i="1"/>
  <c r="R73" i="1"/>
  <c r="P73" i="1"/>
  <c r="N73" i="1"/>
  <c r="L73" i="1"/>
  <c r="CT72" i="1"/>
  <c r="CV72" i="1" s="1"/>
  <c r="CS72" i="1"/>
  <c r="CS71" i="1" s="1"/>
  <c r="CQ72" i="1"/>
  <c r="CQ71" i="1" s="1"/>
  <c r="CO72" i="1"/>
  <c r="CO71" i="1" s="1"/>
  <c r="CM72" i="1"/>
  <c r="CM71" i="1" s="1"/>
  <c r="CK72" i="1"/>
  <c r="CI72" i="1"/>
  <c r="CG72" i="1"/>
  <c r="CG71" i="1" s="1"/>
  <c r="CE72" i="1"/>
  <c r="CE71" i="1" s="1"/>
  <c r="CC72" i="1"/>
  <c r="CA72" i="1"/>
  <c r="BY72" i="1"/>
  <c r="BY71" i="1" s="1"/>
  <c r="BW72" i="1"/>
  <c r="BW71" i="1" s="1"/>
  <c r="BU72" i="1"/>
  <c r="BS72" i="1"/>
  <c r="BQ72" i="1"/>
  <c r="BQ71" i="1" s="1"/>
  <c r="BO72" i="1"/>
  <c r="BO71" i="1" s="1"/>
  <c r="BM72" i="1"/>
  <c r="BK72" i="1"/>
  <c r="BI72" i="1"/>
  <c r="BI71" i="1" s="1"/>
  <c r="BG72" i="1"/>
  <c r="BG71" i="1" s="1"/>
  <c r="BE72" i="1"/>
  <c r="BC72" i="1"/>
  <c r="BA72" i="1"/>
  <c r="BA71" i="1" s="1"/>
  <c r="AY72" i="1"/>
  <c r="AY71" i="1" s="1"/>
  <c r="AW72" i="1"/>
  <c r="AU72" i="1"/>
  <c r="AS72" i="1"/>
  <c r="AS71" i="1" s="1"/>
  <c r="AQ72" i="1"/>
  <c r="AQ71" i="1" s="1"/>
  <c r="AO72" i="1"/>
  <c r="AM72" i="1"/>
  <c r="AK72" i="1"/>
  <c r="AK71" i="1" s="1"/>
  <c r="AI72" i="1"/>
  <c r="AI71" i="1" s="1"/>
  <c r="AG72" i="1"/>
  <c r="AG71" i="1" s="1"/>
  <c r="AE72" i="1"/>
  <c r="AE71" i="1" s="1"/>
  <c r="AC72" i="1"/>
  <c r="AC71" i="1" s="1"/>
  <c r="AA72" i="1"/>
  <c r="Y72" i="1"/>
  <c r="Y71" i="1" s="1"/>
  <c r="W72" i="1"/>
  <c r="W71" i="1" s="1"/>
  <c r="U72" i="1"/>
  <c r="U71" i="1" s="1"/>
  <c r="S72" i="1"/>
  <c r="S71" i="1" s="1"/>
  <c r="Q72" i="1"/>
  <c r="Q71" i="1" s="1"/>
  <c r="O72" i="1"/>
  <c r="O71" i="1" s="1"/>
  <c r="M72" i="1"/>
  <c r="M71" i="1" s="1"/>
  <c r="CT71" i="1"/>
  <c r="CR71" i="1"/>
  <c r="CP71" i="1"/>
  <c r="CL71" i="1"/>
  <c r="CK71" i="1"/>
  <c r="CJ71" i="1"/>
  <c r="CI71" i="1"/>
  <c r="CH71" i="1"/>
  <c r="CF71" i="1"/>
  <c r="CD71" i="1"/>
  <c r="CC71" i="1"/>
  <c r="CB71" i="1"/>
  <c r="CA71" i="1"/>
  <c r="BZ71" i="1"/>
  <c r="BX71" i="1"/>
  <c r="BV71" i="1"/>
  <c r="BU71" i="1"/>
  <c r="BT71" i="1"/>
  <c r="BS71" i="1"/>
  <c r="BR71" i="1"/>
  <c r="BP71" i="1"/>
  <c r="BN71" i="1"/>
  <c r="BM71" i="1"/>
  <c r="BL71" i="1"/>
  <c r="BK71" i="1"/>
  <c r="BJ71" i="1"/>
  <c r="BH71" i="1"/>
  <c r="BF71" i="1"/>
  <c r="BE71" i="1"/>
  <c r="BD71" i="1"/>
  <c r="BC71" i="1"/>
  <c r="BB71" i="1"/>
  <c r="AZ71" i="1"/>
  <c r="AX71" i="1"/>
  <c r="AW71" i="1"/>
  <c r="AV71" i="1"/>
  <c r="AU71" i="1"/>
  <c r="AT71" i="1"/>
  <c r="AR71" i="1"/>
  <c r="AP71" i="1"/>
  <c r="AO71" i="1"/>
  <c r="AN71" i="1"/>
  <c r="AM71" i="1"/>
  <c r="AL71" i="1"/>
  <c r="AH71" i="1"/>
  <c r="AF71" i="1"/>
  <c r="AD71" i="1"/>
  <c r="AB71" i="1"/>
  <c r="AA71" i="1"/>
  <c r="Z71" i="1"/>
  <c r="X71" i="1"/>
  <c r="V71" i="1"/>
  <c r="T71" i="1"/>
  <c r="R71" i="1"/>
  <c r="P71" i="1"/>
  <c r="N71" i="1"/>
  <c r="L71" i="1"/>
  <c r="CT70" i="1"/>
  <c r="CV70" i="1" s="1"/>
  <c r="CS70" i="1"/>
  <c r="CQ70" i="1"/>
  <c r="CO70" i="1"/>
  <c r="CM70" i="1"/>
  <c r="CK70" i="1"/>
  <c r="CI70" i="1"/>
  <c r="CG70" i="1"/>
  <c r="CE70" i="1"/>
  <c r="CC70" i="1"/>
  <c r="CA70" i="1"/>
  <c r="BY70" i="1"/>
  <c r="BW70" i="1"/>
  <c r="BU70" i="1"/>
  <c r="BS70" i="1"/>
  <c r="BQ70" i="1"/>
  <c r="BO70" i="1"/>
  <c r="BM70" i="1"/>
  <c r="BK70" i="1"/>
  <c r="BI70" i="1"/>
  <c r="BG70" i="1"/>
  <c r="BE70" i="1"/>
  <c r="BC70" i="1"/>
  <c r="BA70" i="1"/>
  <c r="AY70" i="1"/>
  <c r="AW70" i="1"/>
  <c r="AU70" i="1"/>
  <c r="AS70" i="1"/>
  <c r="AQ70" i="1"/>
  <c r="AO70" i="1"/>
  <c r="AM70" i="1"/>
  <c r="AK70" i="1"/>
  <c r="AI70" i="1"/>
  <c r="AG70" i="1"/>
  <c r="AE70" i="1"/>
  <c r="AC70" i="1"/>
  <c r="AA70" i="1"/>
  <c r="Y70" i="1"/>
  <c r="W70" i="1"/>
  <c r="U70" i="1"/>
  <c r="S70" i="1"/>
  <c r="Q70" i="1"/>
  <c r="O70" i="1"/>
  <c r="M70" i="1"/>
  <c r="CT69" i="1"/>
  <c r="CV69" i="1" s="1"/>
  <c r="CS69" i="1"/>
  <c r="CS68" i="1" s="1"/>
  <c r="CQ69" i="1"/>
  <c r="CO69" i="1"/>
  <c r="CO68" i="1" s="1"/>
  <c r="CM69" i="1"/>
  <c r="CK69" i="1"/>
  <c r="CI69" i="1"/>
  <c r="CI68" i="1" s="1"/>
  <c r="CG69" i="1"/>
  <c r="CG68" i="1" s="1"/>
  <c r="CE69" i="1"/>
  <c r="CC69" i="1"/>
  <c r="CA69" i="1"/>
  <c r="CA68" i="1" s="1"/>
  <c r="BY69" i="1"/>
  <c r="BY68" i="1" s="1"/>
  <c r="BW69" i="1"/>
  <c r="BU69" i="1"/>
  <c r="BS69" i="1"/>
  <c r="BQ69" i="1"/>
  <c r="BQ68" i="1" s="1"/>
  <c r="BO69" i="1"/>
  <c r="BM69" i="1"/>
  <c r="BK69" i="1"/>
  <c r="BK68" i="1" s="1"/>
  <c r="BI69" i="1"/>
  <c r="BI68" i="1" s="1"/>
  <c r="BG69" i="1"/>
  <c r="BE69" i="1"/>
  <c r="BC69" i="1"/>
  <c r="BC68" i="1" s="1"/>
  <c r="BA69" i="1"/>
  <c r="BA68" i="1" s="1"/>
  <c r="AY69" i="1"/>
  <c r="AW69" i="1"/>
  <c r="AU69" i="1"/>
  <c r="AU68" i="1" s="1"/>
  <c r="AS69" i="1"/>
  <c r="AS68" i="1" s="1"/>
  <c r="AQ69" i="1"/>
  <c r="AO69" i="1"/>
  <c r="AM69" i="1"/>
  <c r="AM68" i="1" s="1"/>
  <c r="AK69" i="1"/>
  <c r="AK68" i="1" s="1"/>
  <c r="AI69" i="1"/>
  <c r="AI68" i="1" s="1"/>
  <c r="AG69" i="1"/>
  <c r="AG68" i="1" s="1"/>
  <c r="AE69" i="1"/>
  <c r="AC69" i="1"/>
  <c r="AC68" i="1" s="1"/>
  <c r="AA69" i="1"/>
  <c r="AA68" i="1" s="1"/>
  <c r="Y69" i="1"/>
  <c r="Y68" i="1" s="1"/>
  <c r="W69" i="1"/>
  <c r="U69" i="1"/>
  <c r="U68" i="1" s="1"/>
  <c r="S69" i="1"/>
  <c r="S68" i="1" s="1"/>
  <c r="Q69" i="1"/>
  <c r="Q68" i="1" s="1"/>
  <c r="O69" i="1"/>
  <c r="M69" i="1"/>
  <c r="CT68" i="1"/>
  <c r="CR68" i="1"/>
  <c r="CQ68" i="1"/>
  <c r="CP68" i="1"/>
  <c r="CM68" i="1"/>
  <c r="CL68" i="1"/>
  <c r="CJ68" i="1"/>
  <c r="CH68" i="1"/>
  <c r="CF68" i="1"/>
  <c r="CE68" i="1"/>
  <c r="CD68" i="1"/>
  <c r="CB68" i="1"/>
  <c r="BZ68" i="1"/>
  <c r="BX68" i="1"/>
  <c r="BW68" i="1"/>
  <c r="BV68" i="1"/>
  <c r="BT68" i="1"/>
  <c r="BS68" i="1"/>
  <c r="BR68" i="1"/>
  <c r="BP68" i="1"/>
  <c r="BO68" i="1"/>
  <c r="BN68" i="1"/>
  <c r="BL68" i="1"/>
  <c r="BJ68" i="1"/>
  <c r="BH68" i="1"/>
  <c r="BG68" i="1"/>
  <c r="BF68" i="1"/>
  <c r="BD68" i="1"/>
  <c r="BB68" i="1"/>
  <c r="AZ68" i="1"/>
  <c r="AY68" i="1"/>
  <c r="AX68" i="1"/>
  <c r="AV68" i="1"/>
  <c r="AT68" i="1"/>
  <c r="AR68" i="1"/>
  <c r="AQ68" i="1"/>
  <c r="AP68" i="1"/>
  <c r="AN68" i="1"/>
  <c r="AL68" i="1"/>
  <c r="AH68" i="1"/>
  <c r="AF68" i="1"/>
  <c r="AD68" i="1"/>
  <c r="AB68" i="1"/>
  <c r="Z68" i="1"/>
  <c r="X68" i="1"/>
  <c r="V68" i="1"/>
  <c r="T68" i="1"/>
  <c r="R68" i="1"/>
  <c r="P68" i="1"/>
  <c r="N68" i="1"/>
  <c r="L68" i="1"/>
  <c r="CT67" i="1"/>
  <c r="CV67" i="1" s="1"/>
  <c r="CS67" i="1"/>
  <c r="CQ67" i="1"/>
  <c r="CO67" i="1"/>
  <c r="CM67" i="1"/>
  <c r="CK67" i="1"/>
  <c r="CI67" i="1"/>
  <c r="CG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G67" i="1"/>
  <c r="BE67" i="1"/>
  <c r="BC67" i="1"/>
  <c r="BA67" i="1"/>
  <c r="AY67" i="1"/>
  <c r="AW67" i="1"/>
  <c r="AU67" i="1"/>
  <c r="AS67" i="1"/>
  <c r="AQ67" i="1"/>
  <c r="AO67" i="1"/>
  <c r="AM67" i="1"/>
  <c r="AK67" i="1"/>
  <c r="AI67" i="1"/>
  <c r="AG67" i="1"/>
  <c r="AE67" i="1"/>
  <c r="AC67" i="1"/>
  <c r="AA67" i="1"/>
  <c r="Y67" i="1"/>
  <c r="W67" i="1"/>
  <c r="U67" i="1"/>
  <c r="S67" i="1"/>
  <c r="Q67" i="1"/>
  <c r="O67" i="1"/>
  <c r="M67" i="1"/>
  <c r="CT66" i="1"/>
  <c r="CV66" i="1" s="1"/>
  <c r="CS66" i="1"/>
  <c r="CS65" i="1" s="1"/>
  <c r="CQ66" i="1"/>
  <c r="CO66" i="1"/>
  <c r="CO65" i="1" s="1"/>
  <c r="CM66" i="1"/>
  <c r="CK66" i="1"/>
  <c r="CI66" i="1"/>
  <c r="CG66" i="1"/>
  <c r="CG65" i="1" s="1"/>
  <c r="CE66" i="1"/>
  <c r="CE65" i="1" s="1"/>
  <c r="CC66" i="1"/>
  <c r="CC65" i="1" s="1"/>
  <c r="CA66" i="1"/>
  <c r="BY66" i="1"/>
  <c r="BW66" i="1"/>
  <c r="BU66" i="1"/>
  <c r="BU65" i="1" s="1"/>
  <c r="BS66" i="1"/>
  <c r="BQ66" i="1"/>
  <c r="BQ65" i="1" s="1"/>
  <c r="BO66" i="1"/>
  <c r="BM66" i="1"/>
  <c r="BM65" i="1" s="1"/>
  <c r="BK66" i="1"/>
  <c r="BI66" i="1"/>
  <c r="BG66" i="1"/>
  <c r="BE66" i="1"/>
  <c r="BE65" i="1" s="1"/>
  <c r="BC66" i="1"/>
  <c r="BA66" i="1"/>
  <c r="AY66" i="1"/>
  <c r="AY65" i="1" s="1"/>
  <c r="AW66" i="1"/>
  <c r="AW65" i="1" s="1"/>
  <c r="AU66" i="1"/>
  <c r="AS66" i="1"/>
  <c r="AQ66" i="1"/>
  <c r="AO66" i="1"/>
  <c r="AO65" i="1" s="1"/>
  <c r="AM66" i="1"/>
  <c r="AK66" i="1"/>
  <c r="AK65" i="1" s="1"/>
  <c r="AI66" i="1"/>
  <c r="AI65" i="1" s="1"/>
  <c r="AG66" i="1"/>
  <c r="AG65" i="1" s="1"/>
  <c r="AE66" i="1"/>
  <c r="AC66" i="1"/>
  <c r="AC65" i="1" s="1"/>
  <c r="AA66" i="1"/>
  <c r="AA65" i="1" s="1"/>
  <c r="Y66" i="1"/>
  <c r="Y65" i="1" s="1"/>
  <c r="W66" i="1"/>
  <c r="U66" i="1"/>
  <c r="U65" i="1" s="1"/>
  <c r="S66" i="1"/>
  <c r="S65" i="1" s="1"/>
  <c r="Q66" i="1"/>
  <c r="Q65" i="1" s="1"/>
  <c r="O66" i="1"/>
  <c r="M66" i="1"/>
  <c r="M65" i="1" s="1"/>
  <c r="CT65" i="1"/>
  <c r="CR65" i="1"/>
  <c r="CP65" i="1"/>
  <c r="CM65" i="1"/>
  <c r="CL65" i="1"/>
  <c r="CK65" i="1"/>
  <c r="CJ65" i="1"/>
  <c r="CH65" i="1"/>
  <c r="CF65" i="1"/>
  <c r="CD65" i="1"/>
  <c r="CB65" i="1"/>
  <c r="BZ65" i="1"/>
  <c r="BY65" i="1"/>
  <c r="BX65" i="1"/>
  <c r="BW65" i="1"/>
  <c r="BV65" i="1"/>
  <c r="BT65" i="1"/>
  <c r="BR65" i="1"/>
  <c r="BP65" i="1"/>
  <c r="BO65" i="1"/>
  <c r="BN65" i="1"/>
  <c r="BL65" i="1"/>
  <c r="BJ65" i="1"/>
  <c r="BI65" i="1"/>
  <c r="BH65" i="1"/>
  <c r="BG65" i="1"/>
  <c r="BF65" i="1"/>
  <c r="BD65" i="1"/>
  <c r="BB65" i="1"/>
  <c r="BA65" i="1"/>
  <c r="AZ65" i="1"/>
  <c r="AX65" i="1"/>
  <c r="AV65" i="1"/>
  <c r="AT65" i="1"/>
  <c r="AS65" i="1"/>
  <c r="AR65" i="1"/>
  <c r="AQ65" i="1"/>
  <c r="AP65" i="1"/>
  <c r="AN65" i="1"/>
  <c r="AL65" i="1"/>
  <c r="AH65" i="1"/>
  <c r="AF65" i="1"/>
  <c r="AE65" i="1"/>
  <c r="AD65" i="1"/>
  <c r="AB65" i="1"/>
  <c r="Z65" i="1"/>
  <c r="X65" i="1"/>
  <c r="V65" i="1"/>
  <c r="T65" i="1"/>
  <c r="R65" i="1"/>
  <c r="P65" i="1"/>
  <c r="O65" i="1"/>
  <c r="N65" i="1"/>
  <c r="L65" i="1"/>
  <c r="CT64" i="1"/>
  <c r="CV64" i="1" s="1"/>
  <c r="CS64" i="1"/>
  <c r="CQ64" i="1"/>
  <c r="CO64" i="1"/>
  <c r="CM64" i="1"/>
  <c r="CK64" i="1"/>
  <c r="CI64" i="1"/>
  <c r="CG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G64" i="1"/>
  <c r="BE64" i="1"/>
  <c r="BC64" i="1"/>
  <c r="BA64" i="1"/>
  <c r="AY64" i="1"/>
  <c r="AW64" i="1"/>
  <c r="AU64" i="1"/>
  <c r="AS64" i="1"/>
  <c r="AQ64" i="1"/>
  <c r="AO64" i="1"/>
  <c r="AM64" i="1"/>
  <c r="AK64" i="1"/>
  <c r="AI64" i="1"/>
  <c r="AG64" i="1"/>
  <c r="AE64" i="1"/>
  <c r="AC64" i="1"/>
  <c r="AA64" i="1"/>
  <c r="Y64" i="1"/>
  <c r="W64" i="1"/>
  <c r="U64" i="1"/>
  <c r="S64" i="1"/>
  <c r="Q64" i="1"/>
  <c r="O64" i="1"/>
  <c r="M64" i="1"/>
  <c r="CT63" i="1"/>
  <c r="CV63" i="1" s="1"/>
  <c r="CS63" i="1"/>
  <c r="CS62" i="1" s="1"/>
  <c r="CQ63" i="1"/>
  <c r="CO63" i="1"/>
  <c r="CO62" i="1" s="1"/>
  <c r="CM63" i="1"/>
  <c r="CK63" i="1"/>
  <c r="CI63" i="1"/>
  <c r="CG63" i="1"/>
  <c r="CG62" i="1" s="1"/>
  <c r="CE63" i="1"/>
  <c r="CE62" i="1" s="1"/>
  <c r="CC63" i="1"/>
  <c r="CA63" i="1"/>
  <c r="CA62" i="1" s="1"/>
  <c r="BY63" i="1"/>
  <c r="BY62" i="1" s="1"/>
  <c r="BW63" i="1"/>
  <c r="BW62" i="1" s="1"/>
  <c r="BU63" i="1"/>
  <c r="BS63" i="1"/>
  <c r="BQ63" i="1"/>
  <c r="BQ62" i="1" s="1"/>
  <c r="BO63" i="1"/>
  <c r="BO62" i="1" s="1"/>
  <c r="BM63" i="1"/>
  <c r="BK63" i="1"/>
  <c r="BK62" i="1" s="1"/>
  <c r="BI63" i="1"/>
  <c r="BI62" i="1" s="1"/>
  <c r="BG63" i="1"/>
  <c r="BE63" i="1"/>
  <c r="BC63" i="1"/>
  <c r="BA63" i="1"/>
  <c r="BA62" i="1" s="1"/>
  <c r="AY63" i="1"/>
  <c r="AY62" i="1" s="1"/>
  <c r="AW63" i="1"/>
  <c r="AU63" i="1"/>
  <c r="AU62" i="1" s="1"/>
  <c r="AS63" i="1"/>
  <c r="AS62" i="1" s="1"/>
  <c r="AQ63" i="1"/>
  <c r="AQ62" i="1" s="1"/>
  <c r="AO63" i="1"/>
  <c r="AM63" i="1"/>
  <c r="AK63" i="1"/>
  <c r="AK62" i="1" s="1"/>
  <c r="AI63" i="1"/>
  <c r="AI62" i="1" s="1"/>
  <c r="AG63" i="1"/>
  <c r="AG62" i="1" s="1"/>
  <c r="AE63" i="1"/>
  <c r="AC63" i="1"/>
  <c r="AC62" i="1" s="1"/>
  <c r="AA63" i="1"/>
  <c r="AA62" i="1" s="1"/>
  <c r="Y63" i="1"/>
  <c r="Y62" i="1" s="1"/>
  <c r="W63" i="1"/>
  <c r="U63" i="1"/>
  <c r="U62" i="1" s="1"/>
  <c r="S63" i="1"/>
  <c r="S62" i="1" s="1"/>
  <c r="Q63" i="1"/>
  <c r="Q62" i="1" s="1"/>
  <c r="O63" i="1"/>
  <c r="M63" i="1"/>
  <c r="CT62" i="1"/>
  <c r="CR62" i="1"/>
  <c r="CQ62" i="1"/>
  <c r="CP62" i="1"/>
  <c r="CM62" i="1"/>
  <c r="CL62" i="1"/>
  <c r="CJ62" i="1"/>
  <c r="CI62" i="1"/>
  <c r="CH62" i="1"/>
  <c r="CF62" i="1"/>
  <c r="CD62" i="1"/>
  <c r="CB62" i="1"/>
  <c r="BZ62" i="1"/>
  <c r="BX62" i="1"/>
  <c r="BV62" i="1"/>
  <c r="BT62" i="1"/>
  <c r="BS62" i="1"/>
  <c r="BR62" i="1"/>
  <c r="BP62" i="1"/>
  <c r="BN62" i="1"/>
  <c r="BL62" i="1"/>
  <c r="BJ62" i="1"/>
  <c r="BH62" i="1"/>
  <c r="BG62" i="1"/>
  <c r="BF62" i="1"/>
  <c r="BD62" i="1"/>
  <c r="BC62" i="1"/>
  <c r="BB62" i="1"/>
  <c r="AZ62" i="1"/>
  <c r="AX62" i="1"/>
  <c r="AV62" i="1"/>
  <c r="AT62" i="1"/>
  <c r="AR62" i="1"/>
  <c r="AP62" i="1"/>
  <c r="AN62" i="1"/>
  <c r="AM62" i="1"/>
  <c r="AL62" i="1"/>
  <c r="AH62" i="1"/>
  <c r="AF62" i="1"/>
  <c r="AD62" i="1"/>
  <c r="AB62" i="1"/>
  <c r="Z62" i="1"/>
  <c r="X62" i="1"/>
  <c r="V62" i="1"/>
  <c r="T62" i="1"/>
  <c r="R62" i="1"/>
  <c r="P62" i="1"/>
  <c r="N62" i="1"/>
  <c r="L62" i="1"/>
  <c r="CT61" i="1"/>
  <c r="CV61" i="1" s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I61" i="1"/>
  <c r="AG61" i="1"/>
  <c r="AE61" i="1"/>
  <c r="AC61" i="1"/>
  <c r="AA61" i="1"/>
  <c r="Y61" i="1"/>
  <c r="W61" i="1"/>
  <c r="U61" i="1"/>
  <c r="S61" i="1"/>
  <c r="Q61" i="1"/>
  <c r="O61" i="1"/>
  <c r="M61" i="1"/>
  <c r="CT60" i="1"/>
  <c r="CV60" i="1" s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I60" i="1"/>
  <c r="AG60" i="1"/>
  <c r="AE60" i="1"/>
  <c r="AC60" i="1"/>
  <c r="AA60" i="1"/>
  <c r="Y60" i="1"/>
  <c r="W60" i="1"/>
  <c r="U60" i="1"/>
  <c r="S60" i="1"/>
  <c r="Q60" i="1"/>
  <c r="O60" i="1"/>
  <c r="M60" i="1"/>
  <c r="CT59" i="1"/>
  <c r="CV59" i="1" s="1"/>
  <c r="CS59" i="1"/>
  <c r="CS58" i="1" s="1"/>
  <c r="CQ59" i="1"/>
  <c r="CO59" i="1"/>
  <c r="CM59" i="1"/>
  <c r="CK59" i="1"/>
  <c r="CI59" i="1"/>
  <c r="CI58" i="1" s="1"/>
  <c r="CG59" i="1"/>
  <c r="CE59" i="1"/>
  <c r="CE58" i="1" s="1"/>
  <c r="CC59" i="1"/>
  <c r="CA59" i="1"/>
  <c r="CA58" i="1" s="1"/>
  <c r="BY59" i="1"/>
  <c r="BW59" i="1"/>
  <c r="BW58" i="1" s="1"/>
  <c r="BU59" i="1"/>
  <c r="BS59" i="1"/>
  <c r="BS58" i="1" s="1"/>
  <c r="BQ59" i="1"/>
  <c r="BO59" i="1"/>
  <c r="BO58" i="1" s="1"/>
  <c r="BM59" i="1"/>
  <c r="BK59" i="1"/>
  <c r="BK58" i="1" s="1"/>
  <c r="BI59" i="1"/>
  <c r="BG59" i="1"/>
  <c r="BE59" i="1"/>
  <c r="BC59" i="1"/>
  <c r="BC58" i="1" s="1"/>
  <c r="BA59" i="1"/>
  <c r="AY59" i="1"/>
  <c r="AY58" i="1" s="1"/>
  <c r="AW59" i="1"/>
  <c r="AU59" i="1"/>
  <c r="AU58" i="1" s="1"/>
  <c r="AS59" i="1"/>
  <c r="AQ59" i="1"/>
  <c r="AQ58" i="1" s="1"/>
  <c r="AO59" i="1"/>
  <c r="AM59" i="1"/>
  <c r="AM58" i="1" s="1"/>
  <c r="AK59" i="1"/>
  <c r="AI59" i="1"/>
  <c r="AI58" i="1" s="1"/>
  <c r="AG59" i="1"/>
  <c r="AG58" i="1" s="1"/>
  <c r="AE59" i="1"/>
  <c r="AC59" i="1"/>
  <c r="AA59" i="1"/>
  <c r="AA58" i="1" s="1"/>
  <c r="Y59" i="1"/>
  <c r="Y58" i="1" s="1"/>
  <c r="W59" i="1"/>
  <c r="U59" i="1"/>
  <c r="S59" i="1"/>
  <c r="S58" i="1" s="1"/>
  <c r="Q59" i="1"/>
  <c r="Q58" i="1" s="1"/>
  <c r="O59" i="1"/>
  <c r="M59" i="1"/>
  <c r="CT58" i="1"/>
  <c r="CR58" i="1"/>
  <c r="CQ58" i="1"/>
  <c r="CP58" i="1"/>
  <c r="CM58" i="1"/>
  <c r="CL58" i="1"/>
  <c r="CJ58" i="1"/>
  <c r="CH58" i="1"/>
  <c r="CF58" i="1"/>
  <c r="CD58" i="1"/>
  <c r="CB58" i="1"/>
  <c r="BZ58" i="1"/>
  <c r="BX58" i="1"/>
  <c r="BV58" i="1"/>
  <c r="BT58" i="1"/>
  <c r="BR58" i="1"/>
  <c r="BP58" i="1"/>
  <c r="BN58" i="1"/>
  <c r="BL58" i="1"/>
  <c r="BJ58" i="1"/>
  <c r="BH58" i="1"/>
  <c r="BG58" i="1"/>
  <c r="BF58" i="1"/>
  <c r="BD58" i="1"/>
  <c r="BB58" i="1"/>
  <c r="AZ58" i="1"/>
  <c r="AX58" i="1"/>
  <c r="AV58" i="1"/>
  <c r="AT58" i="1"/>
  <c r="AR58" i="1"/>
  <c r="AP58" i="1"/>
  <c r="AN58" i="1"/>
  <c r="AL58" i="1"/>
  <c r="AH58" i="1"/>
  <c r="AF58" i="1"/>
  <c r="AD58" i="1"/>
  <c r="AB58" i="1"/>
  <c r="Z58" i="1"/>
  <c r="X58" i="1"/>
  <c r="V58" i="1"/>
  <c r="T58" i="1"/>
  <c r="R58" i="1"/>
  <c r="P58" i="1"/>
  <c r="N58" i="1"/>
  <c r="L58" i="1"/>
  <c r="CT57" i="1"/>
  <c r="CV57" i="1" s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C57" i="1"/>
  <c r="AA57" i="1"/>
  <c r="Y57" i="1"/>
  <c r="W57" i="1"/>
  <c r="U57" i="1"/>
  <c r="S57" i="1"/>
  <c r="Q57" i="1"/>
  <c r="O57" i="1"/>
  <c r="M57" i="1"/>
  <c r="CT56" i="1"/>
  <c r="CV56" i="1" s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M56" i="1"/>
  <c r="CT55" i="1"/>
  <c r="CV55" i="1" s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M55" i="1"/>
  <c r="CT54" i="1"/>
  <c r="CV54" i="1" s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I54" i="1"/>
  <c r="AG54" i="1"/>
  <c r="AE54" i="1"/>
  <c r="AC54" i="1"/>
  <c r="AA54" i="1"/>
  <c r="Y54" i="1"/>
  <c r="W54" i="1"/>
  <c r="U54" i="1"/>
  <c r="S54" i="1"/>
  <c r="Q54" i="1"/>
  <c r="O54" i="1"/>
  <c r="M54" i="1"/>
  <c r="CT53" i="1"/>
  <c r="CV53" i="1" s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O53" i="1"/>
  <c r="AM53" i="1"/>
  <c r="AK53" i="1"/>
  <c r="AI53" i="1"/>
  <c r="AG53" i="1"/>
  <c r="AE53" i="1"/>
  <c r="AC53" i="1"/>
  <c r="AA53" i="1"/>
  <c r="Y53" i="1"/>
  <c r="W53" i="1"/>
  <c r="U53" i="1"/>
  <c r="S53" i="1"/>
  <c r="Q53" i="1"/>
  <c r="O53" i="1"/>
  <c r="M53" i="1"/>
  <c r="CT52" i="1"/>
  <c r="CV52" i="1" s="1"/>
  <c r="CS52" i="1"/>
  <c r="CQ52" i="1"/>
  <c r="CO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O52" i="1"/>
  <c r="AM52" i="1"/>
  <c r="AK52" i="1"/>
  <c r="AI52" i="1"/>
  <c r="AG52" i="1"/>
  <c r="AE52" i="1"/>
  <c r="AC52" i="1"/>
  <c r="AA52" i="1"/>
  <c r="Y52" i="1"/>
  <c r="W52" i="1"/>
  <c r="U52" i="1"/>
  <c r="S52" i="1"/>
  <c r="Q52" i="1"/>
  <c r="O52" i="1"/>
  <c r="M52" i="1"/>
  <c r="CT51" i="1"/>
  <c r="CV51" i="1" s="1"/>
  <c r="CS51" i="1"/>
  <c r="CQ51" i="1"/>
  <c r="CO51" i="1"/>
  <c r="CM51" i="1"/>
  <c r="CK51" i="1"/>
  <c r="CI51" i="1"/>
  <c r="CG51" i="1"/>
  <c r="CE51" i="1"/>
  <c r="CC51" i="1"/>
  <c r="CA51" i="1"/>
  <c r="BY51" i="1"/>
  <c r="BW51" i="1"/>
  <c r="BU51" i="1"/>
  <c r="BS51" i="1"/>
  <c r="BQ51" i="1"/>
  <c r="BO51" i="1"/>
  <c r="BM51" i="1"/>
  <c r="BK51" i="1"/>
  <c r="BI51" i="1"/>
  <c r="BG51" i="1"/>
  <c r="BE51" i="1"/>
  <c r="BC51" i="1"/>
  <c r="BA51" i="1"/>
  <c r="AY51" i="1"/>
  <c r="AW51" i="1"/>
  <c r="AU51" i="1"/>
  <c r="AS51" i="1"/>
  <c r="AQ51" i="1"/>
  <c r="AO51" i="1"/>
  <c r="AM51" i="1"/>
  <c r="AK51" i="1"/>
  <c r="AI51" i="1"/>
  <c r="AG51" i="1"/>
  <c r="AE51" i="1"/>
  <c r="AC51" i="1"/>
  <c r="AA51" i="1"/>
  <c r="Y51" i="1"/>
  <c r="W51" i="1"/>
  <c r="U51" i="1"/>
  <c r="S51" i="1"/>
  <c r="Q51" i="1"/>
  <c r="O51" i="1"/>
  <c r="M51" i="1"/>
  <c r="CT50" i="1"/>
  <c r="CV50" i="1" s="1"/>
  <c r="CS50" i="1"/>
  <c r="CQ50" i="1"/>
  <c r="CO50" i="1"/>
  <c r="CM50" i="1"/>
  <c r="CK50" i="1"/>
  <c r="CI50" i="1"/>
  <c r="CG50" i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I50" i="1"/>
  <c r="AG50" i="1"/>
  <c r="AE50" i="1"/>
  <c r="AC50" i="1"/>
  <c r="AA50" i="1"/>
  <c r="Y50" i="1"/>
  <c r="W50" i="1"/>
  <c r="U50" i="1"/>
  <c r="S50" i="1"/>
  <c r="Q50" i="1"/>
  <c r="O50" i="1"/>
  <c r="M50" i="1"/>
  <c r="CT49" i="1"/>
  <c r="CV49" i="1" s="1"/>
  <c r="CS49" i="1"/>
  <c r="CQ49" i="1"/>
  <c r="CO49" i="1"/>
  <c r="CM49" i="1"/>
  <c r="CK49" i="1"/>
  <c r="CI49" i="1"/>
  <c r="CG49" i="1"/>
  <c r="CE49" i="1"/>
  <c r="CC49" i="1"/>
  <c r="CA49" i="1"/>
  <c r="BY49" i="1"/>
  <c r="BW49" i="1"/>
  <c r="BU49" i="1"/>
  <c r="BS49" i="1"/>
  <c r="BQ49" i="1"/>
  <c r="BO49" i="1"/>
  <c r="BM49" i="1"/>
  <c r="BK49" i="1"/>
  <c r="BI49" i="1"/>
  <c r="BG49" i="1"/>
  <c r="BE49" i="1"/>
  <c r="BC49" i="1"/>
  <c r="BA49" i="1"/>
  <c r="AY49" i="1"/>
  <c r="AW49" i="1"/>
  <c r="AU49" i="1"/>
  <c r="AS49" i="1"/>
  <c r="AQ49" i="1"/>
  <c r="AO49" i="1"/>
  <c r="AM49" i="1"/>
  <c r="AK49" i="1"/>
  <c r="AI49" i="1"/>
  <c r="AG49" i="1"/>
  <c r="AE49" i="1"/>
  <c r="AC49" i="1"/>
  <c r="AA49" i="1"/>
  <c r="Y49" i="1"/>
  <c r="W49" i="1"/>
  <c r="U49" i="1"/>
  <c r="S49" i="1"/>
  <c r="Q49" i="1"/>
  <c r="O49" i="1"/>
  <c r="M49" i="1"/>
  <c r="CT48" i="1"/>
  <c r="CV48" i="1" s="1"/>
  <c r="CS48" i="1"/>
  <c r="CQ48" i="1"/>
  <c r="CO48" i="1"/>
  <c r="CM48" i="1"/>
  <c r="CK48" i="1"/>
  <c r="CI48" i="1"/>
  <c r="CG48" i="1"/>
  <c r="CE48" i="1"/>
  <c r="CC48" i="1"/>
  <c r="CC47" i="1" s="1"/>
  <c r="CA48" i="1"/>
  <c r="BY48" i="1"/>
  <c r="BY47" i="1" s="1"/>
  <c r="BW48" i="1"/>
  <c r="BU48" i="1"/>
  <c r="BS48" i="1"/>
  <c r="BQ48" i="1"/>
  <c r="BQ47" i="1" s="1"/>
  <c r="BO48" i="1"/>
  <c r="BM48" i="1"/>
  <c r="BK48" i="1"/>
  <c r="BI48" i="1"/>
  <c r="BI47" i="1" s="1"/>
  <c r="BG48" i="1"/>
  <c r="BE48" i="1"/>
  <c r="BE47" i="1" s="1"/>
  <c r="BC48" i="1"/>
  <c r="BA48" i="1"/>
  <c r="BA47" i="1" s="1"/>
  <c r="AY48" i="1"/>
  <c r="AW48" i="1"/>
  <c r="AU48" i="1"/>
  <c r="AS48" i="1"/>
  <c r="AS47" i="1" s="1"/>
  <c r="AQ48" i="1"/>
  <c r="AO48" i="1"/>
  <c r="AM48" i="1"/>
  <c r="AK48" i="1"/>
  <c r="AK47" i="1" s="1"/>
  <c r="AI48" i="1"/>
  <c r="AI47" i="1" s="1"/>
  <c r="AG48" i="1"/>
  <c r="AE48" i="1"/>
  <c r="AE47" i="1" s="1"/>
  <c r="AC48" i="1"/>
  <c r="AC47" i="1" s="1"/>
  <c r="AA48" i="1"/>
  <c r="AA47" i="1" s="1"/>
  <c r="Y48" i="1"/>
  <c r="W48" i="1"/>
  <c r="U48" i="1"/>
  <c r="U47" i="1" s="1"/>
  <c r="S48" i="1"/>
  <c r="Q48" i="1"/>
  <c r="O48" i="1"/>
  <c r="M48" i="1"/>
  <c r="M47" i="1" s="1"/>
  <c r="CT47" i="1"/>
  <c r="CR47" i="1"/>
  <c r="CP47" i="1"/>
  <c r="CL47" i="1"/>
  <c r="CK47" i="1"/>
  <c r="CJ47" i="1"/>
  <c r="CH47" i="1"/>
  <c r="CG47" i="1"/>
  <c r="CF47" i="1"/>
  <c r="CD47" i="1"/>
  <c r="CB47" i="1"/>
  <c r="BZ47" i="1"/>
  <c r="BX47" i="1"/>
  <c r="BV47" i="1"/>
  <c r="BU47" i="1"/>
  <c r="BT47" i="1"/>
  <c r="BR47" i="1"/>
  <c r="BP47" i="1"/>
  <c r="BN47" i="1"/>
  <c r="BM47" i="1"/>
  <c r="BL47" i="1"/>
  <c r="BJ47" i="1"/>
  <c r="BH47" i="1"/>
  <c r="BF47" i="1"/>
  <c r="BD47" i="1"/>
  <c r="BB47" i="1"/>
  <c r="AZ47" i="1"/>
  <c r="AX47" i="1"/>
  <c r="AW47" i="1"/>
  <c r="AV47" i="1"/>
  <c r="AT47" i="1"/>
  <c r="AR47" i="1"/>
  <c r="AP47" i="1"/>
  <c r="AO47" i="1"/>
  <c r="AN47" i="1"/>
  <c r="AL47" i="1"/>
  <c r="AH47" i="1"/>
  <c r="AF47" i="1"/>
  <c r="AD47" i="1"/>
  <c r="AB47" i="1"/>
  <c r="Z47" i="1"/>
  <c r="X47" i="1"/>
  <c r="V47" i="1"/>
  <c r="T47" i="1"/>
  <c r="S47" i="1"/>
  <c r="R47" i="1"/>
  <c r="P47" i="1"/>
  <c r="N47" i="1"/>
  <c r="L47" i="1"/>
  <c r="CT46" i="1"/>
  <c r="CV46" i="1" s="1"/>
  <c r="CS46" i="1"/>
  <c r="CQ46" i="1"/>
  <c r="CO46" i="1"/>
  <c r="CM46" i="1"/>
  <c r="CK46" i="1"/>
  <c r="CI46" i="1"/>
  <c r="CG46" i="1"/>
  <c r="CE46" i="1"/>
  <c r="CC46" i="1"/>
  <c r="CA46" i="1"/>
  <c r="BY46" i="1"/>
  <c r="BW46" i="1"/>
  <c r="BU46" i="1"/>
  <c r="BS46" i="1"/>
  <c r="BQ46" i="1"/>
  <c r="BO46" i="1"/>
  <c r="BM46" i="1"/>
  <c r="BK46" i="1"/>
  <c r="BI46" i="1"/>
  <c r="BG46" i="1"/>
  <c r="BE46" i="1"/>
  <c r="BC46" i="1"/>
  <c r="BA46" i="1"/>
  <c r="AY46" i="1"/>
  <c r="AW46" i="1"/>
  <c r="AU46" i="1"/>
  <c r="AS46" i="1"/>
  <c r="AQ46" i="1"/>
  <c r="AO46" i="1"/>
  <c r="AM46" i="1"/>
  <c r="AK46" i="1"/>
  <c r="AI46" i="1"/>
  <c r="AG46" i="1"/>
  <c r="AE46" i="1"/>
  <c r="AC46" i="1"/>
  <c r="AA46" i="1"/>
  <c r="Y46" i="1"/>
  <c r="W46" i="1"/>
  <c r="U46" i="1"/>
  <c r="S46" i="1"/>
  <c r="Q46" i="1"/>
  <c r="O46" i="1"/>
  <c r="M46" i="1"/>
  <c r="CT45" i="1"/>
  <c r="CV45" i="1" s="1"/>
  <c r="CS45" i="1"/>
  <c r="CS44" i="1" s="1"/>
  <c r="CQ45" i="1"/>
  <c r="CQ44" i="1" s="1"/>
  <c r="CO45" i="1"/>
  <c r="CO44" i="1" s="1"/>
  <c r="CM45" i="1"/>
  <c r="CM44" i="1" s="1"/>
  <c r="CK45" i="1"/>
  <c r="CI45" i="1"/>
  <c r="CI44" i="1" s="1"/>
  <c r="CG45" i="1"/>
  <c r="CG44" i="1" s="1"/>
  <c r="CE45" i="1"/>
  <c r="CC45" i="1"/>
  <c r="CA45" i="1"/>
  <c r="CA44" i="1" s="1"/>
  <c r="BY45" i="1"/>
  <c r="BY44" i="1" s="1"/>
  <c r="BW45" i="1"/>
  <c r="BW44" i="1" s="1"/>
  <c r="BU45" i="1"/>
  <c r="BS45" i="1"/>
  <c r="BQ45" i="1"/>
  <c r="BQ44" i="1" s="1"/>
  <c r="BO45" i="1"/>
  <c r="BO44" i="1" s="1"/>
  <c r="BM45" i="1"/>
  <c r="BK45" i="1"/>
  <c r="BI45" i="1"/>
  <c r="BI44" i="1" s="1"/>
  <c r="BG45" i="1"/>
  <c r="BG44" i="1" s="1"/>
  <c r="BE45" i="1"/>
  <c r="BC45" i="1"/>
  <c r="BC44" i="1" s="1"/>
  <c r="BA45" i="1"/>
  <c r="BA44" i="1" s="1"/>
  <c r="AY45" i="1"/>
  <c r="AY44" i="1" s="1"/>
  <c r="AW45" i="1"/>
  <c r="AU45" i="1"/>
  <c r="AU44" i="1" s="1"/>
  <c r="AS45" i="1"/>
  <c r="AS44" i="1" s="1"/>
  <c r="AQ45" i="1"/>
  <c r="AQ44" i="1" s="1"/>
  <c r="AO45" i="1"/>
  <c r="AM45" i="1"/>
  <c r="AM44" i="1" s="1"/>
  <c r="AK45" i="1"/>
  <c r="AK44" i="1" s="1"/>
  <c r="AI45" i="1"/>
  <c r="AI44" i="1" s="1"/>
  <c r="AG45" i="1"/>
  <c r="AE45" i="1"/>
  <c r="AC45" i="1"/>
  <c r="AC44" i="1" s="1"/>
  <c r="AA45" i="1"/>
  <c r="AA44" i="1" s="1"/>
  <c r="Y45" i="1"/>
  <c r="W45" i="1"/>
  <c r="U45" i="1"/>
  <c r="U44" i="1" s="1"/>
  <c r="S45" i="1"/>
  <c r="S44" i="1" s="1"/>
  <c r="Q45" i="1"/>
  <c r="O45" i="1"/>
  <c r="M45" i="1"/>
  <c r="M44" i="1" s="1"/>
  <c r="CR44" i="1"/>
  <c r="CP44" i="1"/>
  <c r="CL44" i="1"/>
  <c r="CJ44" i="1"/>
  <c r="CH44" i="1"/>
  <c r="CF44" i="1"/>
  <c r="CE44" i="1"/>
  <c r="CD44" i="1"/>
  <c r="CB44" i="1"/>
  <c r="BZ44" i="1"/>
  <c r="BX44" i="1"/>
  <c r="BV44" i="1"/>
  <c r="BT44" i="1"/>
  <c r="BS44" i="1"/>
  <c r="BR44" i="1"/>
  <c r="BP44" i="1"/>
  <c r="BN44" i="1"/>
  <c r="BL44" i="1"/>
  <c r="BK44" i="1"/>
  <c r="BJ44" i="1"/>
  <c r="BH44" i="1"/>
  <c r="BF44" i="1"/>
  <c r="BD44" i="1"/>
  <c r="BB44" i="1"/>
  <c r="AZ44" i="1"/>
  <c r="AX44" i="1"/>
  <c r="AV44" i="1"/>
  <c r="AT44" i="1"/>
  <c r="AR44" i="1"/>
  <c r="AP44" i="1"/>
  <c r="AN44" i="1"/>
  <c r="AL44" i="1"/>
  <c r="AH44" i="1"/>
  <c r="AF44" i="1"/>
  <c r="AD44" i="1"/>
  <c r="AB44" i="1"/>
  <c r="Z44" i="1"/>
  <c r="X44" i="1"/>
  <c r="V44" i="1"/>
  <c r="T44" i="1"/>
  <c r="R44" i="1"/>
  <c r="P44" i="1"/>
  <c r="N44" i="1"/>
  <c r="L44" i="1"/>
  <c r="CT43" i="1"/>
  <c r="CV43" i="1" s="1"/>
  <c r="CS43" i="1"/>
  <c r="CQ43" i="1"/>
  <c r="CO43" i="1"/>
  <c r="CO42" i="1" s="1"/>
  <c r="CM43" i="1"/>
  <c r="CK43" i="1"/>
  <c r="CK42" i="1" s="1"/>
  <c r="CI43" i="1"/>
  <c r="CG43" i="1"/>
  <c r="CG42" i="1" s="1"/>
  <c r="CE43" i="1"/>
  <c r="CE42" i="1" s="1"/>
  <c r="CC43" i="1"/>
  <c r="CC42" i="1" s="1"/>
  <c r="CA43" i="1"/>
  <c r="BY43" i="1"/>
  <c r="BY42" i="1" s="1"/>
  <c r="BW43" i="1"/>
  <c r="BW42" i="1" s="1"/>
  <c r="BU43" i="1"/>
  <c r="BU42" i="1" s="1"/>
  <c r="BS43" i="1"/>
  <c r="BQ43" i="1"/>
  <c r="BQ42" i="1" s="1"/>
  <c r="BO43" i="1"/>
  <c r="BO42" i="1" s="1"/>
  <c r="BM43" i="1"/>
  <c r="BM42" i="1" s="1"/>
  <c r="BK43" i="1"/>
  <c r="BI43" i="1"/>
  <c r="BI42" i="1" s="1"/>
  <c r="BG43" i="1"/>
  <c r="BG42" i="1" s="1"/>
  <c r="BE43" i="1"/>
  <c r="BE42" i="1" s="1"/>
  <c r="BC43" i="1"/>
  <c r="BC42" i="1" s="1"/>
  <c r="BA43" i="1"/>
  <c r="BA42" i="1" s="1"/>
  <c r="AY43" i="1"/>
  <c r="AY42" i="1" s="1"/>
  <c r="AW43" i="1"/>
  <c r="AW42" i="1" s="1"/>
  <c r="AU43" i="1"/>
  <c r="AS43" i="1"/>
  <c r="AS42" i="1" s="1"/>
  <c r="AQ43" i="1"/>
  <c r="AQ42" i="1" s="1"/>
  <c r="AO43" i="1"/>
  <c r="AO42" i="1" s="1"/>
  <c r="AM43" i="1"/>
  <c r="AK43" i="1"/>
  <c r="AK42" i="1" s="1"/>
  <c r="AI43" i="1"/>
  <c r="AI42" i="1" s="1"/>
  <c r="AG43" i="1"/>
  <c r="AG42" i="1" s="1"/>
  <c r="AE43" i="1"/>
  <c r="AE42" i="1" s="1"/>
  <c r="AC43" i="1"/>
  <c r="AC42" i="1" s="1"/>
  <c r="AA43" i="1"/>
  <c r="AA42" i="1" s="1"/>
  <c r="Y43" i="1"/>
  <c r="Y42" i="1" s="1"/>
  <c r="W43" i="1"/>
  <c r="U43" i="1"/>
  <c r="U42" i="1" s="1"/>
  <c r="S43" i="1"/>
  <c r="S42" i="1" s="1"/>
  <c r="Q43" i="1"/>
  <c r="O43" i="1"/>
  <c r="O42" i="1" s="1"/>
  <c r="M43" i="1"/>
  <c r="M42" i="1" s="1"/>
  <c r="CS42" i="1"/>
  <c r="CR42" i="1"/>
  <c r="CQ42" i="1"/>
  <c r="CP42" i="1"/>
  <c r="CM42" i="1"/>
  <c r="CL42" i="1"/>
  <c r="CJ42" i="1"/>
  <c r="CI42" i="1"/>
  <c r="CH42" i="1"/>
  <c r="CF42" i="1"/>
  <c r="CD42" i="1"/>
  <c r="CB42" i="1"/>
  <c r="CA42" i="1"/>
  <c r="BZ42" i="1"/>
  <c r="BX42" i="1"/>
  <c r="BV42" i="1"/>
  <c r="BT42" i="1"/>
  <c r="BS42" i="1"/>
  <c r="BR42" i="1"/>
  <c r="BP42" i="1"/>
  <c r="BN42" i="1"/>
  <c r="BL42" i="1"/>
  <c r="BK42" i="1"/>
  <c r="BJ42" i="1"/>
  <c r="BH42" i="1"/>
  <c r="BF42" i="1"/>
  <c r="BD42" i="1"/>
  <c r="BB42" i="1"/>
  <c r="AZ42" i="1"/>
  <c r="AX42" i="1"/>
  <c r="AV42" i="1"/>
  <c r="AU42" i="1"/>
  <c r="AT42" i="1"/>
  <c r="AR42" i="1"/>
  <c r="AP42" i="1"/>
  <c r="AN42" i="1"/>
  <c r="AM42" i="1"/>
  <c r="AL42" i="1"/>
  <c r="AH42" i="1"/>
  <c r="AF42" i="1"/>
  <c r="AD42" i="1"/>
  <c r="AB42" i="1"/>
  <c r="Z42" i="1"/>
  <c r="X42" i="1"/>
  <c r="W42" i="1"/>
  <c r="V42" i="1"/>
  <c r="T42" i="1"/>
  <c r="R42" i="1"/>
  <c r="Q42" i="1"/>
  <c r="P42" i="1"/>
  <c r="N42" i="1"/>
  <c r="L42" i="1"/>
  <c r="CT41" i="1"/>
  <c r="CV41" i="1" s="1"/>
  <c r="CS41" i="1"/>
  <c r="CQ41" i="1"/>
  <c r="CO41" i="1"/>
  <c r="CM41" i="1"/>
  <c r="CK41" i="1"/>
  <c r="CI41" i="1"/>
  <c r="CG41" i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S41" i="1"/>
  <c r="AQ41" i="1"/>
  <c r="AO41" i="1"/>
  <c r="AM41" i="1"/>
  <c r="AK41" i="1"/>
  <c r="AI41" i="1"/>
  <c r="AG41" i="1"/>
  <c r="AE41" i="1"/>
  <c r="AC41" i="1"/>
  <c r="AA41" i="1"/>
  <c r="Y41" i="1"/>
  <c r="W41" i="1"/>
  <c r="U41" i="1"/>
  <c r="S41" i="1"/>
  <c r="Q41" i="1"/>
  <c r="O41" i="1"/>
  <c r="M41" i="1"/>
  <c r="CT40" i="1"/>
  <c r="CS40" i="1"/>
  <c r="CS39" i="1" s="1"/>
  <c r="CQ40" i="1"/>
  <c r="CQ39" i="1" s="1"/>
  <c r="CO40" i="1"/>
  <c r="CM40" i="1"/>
  <c r="CM39" i="1" s="1"/>
  <c r="CK40" i="1"/>
  <c r="CI40" i="1"/>
  <c r="CI39" i="1" s="1"/>
  <c r="CG40" i="1"/>
  <c r="CG39" i="1" s="1"/>
  <c r="CE40" i="1"/>
  <c r="CE39" i="1" s="1"/>
  <c r="CC40" i="1"/>
  <c r="CA40" i="1"/>
  <c r="CA39" i="1" s="1"/>
  <c r="BY40" i="1"/>
  <c r="BY39" i="1" s="1"/>
  <c r="BW40" i="1"/>
  <c r="BW39" i="1" s="1"/>
  <c r="BU40" i="1"/>
  <c r="BS40" i="1"/>
  <c r="BS39" i="1" s="1"/>
  <c r="BQ40" i="1"/>
  <c r="BQ39" i="1" s="1"/>
  <c r="BO40" i="1"/>
  <c r="BO39" i="1" s="1"/>
  <c r="BM40" i="1"/>
  <c r="BK40" i="1"/>
  <c r="BK39" i="1" s="1"/>
  <c r="BI40" i="1"/>
  <c r="BI39" i="1" s="1"/>
  <c r="BG40" i="1"/>
  <c r="BG39" i="1" s="1"/>
  <c r="BE40" i="1"/>
  <c r="BC40" i="1"/>
  <c r="BC39" i="1" s="1"/>
  <c r="BA40" i="1"/>
  <c r="BA39" i="1" s="1"/>
  <c r="AY40" i="1"/>
  <c r="AY39" i="1" s="1"/>
  <c r="AW40" i="1"/>
  <c r="AU40" i="1"/>
  <c r="AU39" i="1" s="1"/>
  <c r="AS40" i="1"/>
  <c r="AS39" i="1" s="1"/>
  <c r="AQ40" i="1"/>
  <c r="AQ39" i="1" s="1"/>
  <c r="AO40" i="1"/>
  <c r="AM40" i="1"/>
  <c r="AM39" i="1" s="1"/>
  <c r="AK40" i="1"/>
  <c r="AI40" i="1"/>
  <c r="AI39" i="1" s="1"/>
  <c r="AG40" i="1"/>
  <c r="AE40" i="1"/>
  <c r="AC40" i="1"/>
  <c r="AC39" i="1" s="1"/>
  <c r="AA40" i="1"/>
  <c r="AA39" i="1" s="1"/>
  <c r="Y40" i="1"/>
  <c r="Y39" i="1" s="1"/>
  <c r="W40" i="1"/>
  <c r="U40" i="1"/>
  <c r="U39" i="1" s="1"/>
  <c r="S40" i="1"/>
  <c r="S39" i="1" s="1"/>
  <c r="Q40" i="1"/>
  <c r="O40" i="1"/>
  <c r="M40" i="1"/>
  <c r="M39" i="1" s="1"/>
  <c r="CR39" i="1"/>
  <c r="CP39" i="1"/>
  <c r="CL39" i="1"/>
  <c r="CK39" i="1"/>
  <c r="CJ39" i="1"/>
  <c r="CH39" i="1"/>
  <c r="CF39" i="1"/>
  <c r="CD39" i="1"/>
  <c r="CC39" i="1"/>
  <c r="CB39" i="1"/>
  <c r="BZ39" i="1"/>
  <c r="BX39" i="1"/>
  <c r="BV39" i="1"/>
  <c r="BU39" i="1"/>
  <c r="BT39" i="1"/>
  <c r="BR39" i="1"/>
  <c r="BP39" i="1"/>
  <c r="BN39" i="1"/>
  <c r="BM39" i="1"/>
  <c r="BL39" i="1"/>
  <c r="BJ39" i="1"/>
  <c r="BH39" i="1"/>
  <c r="BF39" i="1"/>
  <c r="BE39" i="1"/>
  <c r="BD39" i="1"/>
  <c r="BB39" i="1"/>
  <c r="AZ39" i="1"/>
  <c r="AX39" i="1"/>
  <c r="AW39" i="1"/>
  <c r="AV39" i="1"/>
  <c r="AT39" i="1"/>
  <c r="AR39" i="1"/>
  <c r="AP39" i="1"/>
  <c r="AO39" i="1"/>
  <c r="AN39" i="1"/>
  <c r="AL39" i="1"/>
  <c r="AK39" i="1"/>
  <c r="AH39" i="1"/>
  <c r="AG39" i="1"/>
  <c r="AF39" i="1"/>
  <c r="AD39" i="1"/>
  <c r="AB39" i="1"/>
  <c r="Z39" i="1"/>
  <c r="X39" i="1"/>
  <c r="V39" i="1"/>
  <c r="T39" i="1"/>
  <c r="R39" i="1"/>
  <c r="Q39" i="1"/>
  <c r="P39" i="1"/>
  <c r="N39" i="1"/>
  <c r="L39" i="1"/>
  <c r="CT38" i="1"/>
  <c r="CV38" i="1" s="1"/>
  <c r="CS38" i="1"/>
  <c r="CQ38" i="1"/>
  <c r="CO38" i="1"/>
  <c r="CM38" i="1"/>
  <c r="CK38" i="1"/>
  <c r="CI38" i="1"/>
  <c r="CG38" i="1"/>
  <c r="CE38" i="1"/>
  <c r="CC38" i="1"/>
  <c r="CA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M38" i="1"/>
  <c r="AK38" i="1"/>
  <c r="AI38" i="1"/>
  <c r="AG38" i="1"/>
  <c r="AE38" i="1"/>
  <c r="AC38" i="1"/>
  <c r="AA38" i="1"/>
  <c r="Y38" i="1"/>
  <c r="W38" i="1"/>
  <c r="U38" i="1"/>
  <c r="S38" i="1"/>
  <c r="Q38" i="1"/>
  <c r="O38" i="1"/>
  <c r="M38" i="1"/>
  <c r="CT37" i="1"/>
  <c r="CV37" i="1" s="1"/>
  <c r="CS37" i="1"/>
  <c r="CQ37" i="1"/>
  <c r="CO37" i="1"/>
  <c r="CM37" i="1"/>
  <c r="CK37" i="1"/>
  <c r="CI37" i="1"/>
  <c r="CG37" i="1"/>
  <c r="CE37" i="1"/>
  <c r="CC37" i="1"/>
  <c r="CA37" i="1"/>
  <c r="BY37" i="1"/>
  <c r="BW37" i="1"/>
  <c r="BU37" i="1"/>
  <c r="BS37" i="1"/>
  <c r="BQ37" i="1"/>
  <c r="BO37" i="1"/>
  <c r="BM37" i="1"/>
  <c r="BK37" i="1"/>
  <c r="BI37" i="1"/>
  <c r="BG37" i="1"/>
  <c r="BE37" i="1"/>
  <c r="BC37" i="1"/>
  <c r="BA37" i="1"/>
  <c r="AY37" i="1"/>
  <c r="AW37" i="1"/>
  <c r="AU37" i="1"/>
  <c r="AS37" i="1"/>
  <c r="AQ37" i="1"/>
  <c r="AO37" i="1"/>
  <c r="AM37" i="1"/>
  <c r="AK37" i="1"/>
  <c r="AI37" i="1"/>
  <c r="AG37" i="1"/>
  <c r="AE37" i="1"/>
  <c r="AC37" i="1"/>
  <c r="AA37" i="1"/>
  <c r="Y37" i="1"/>
  <c r="W37" i="1"/>
  <c r="U37" i="1"/>
  <c r="S37" i="1"/>
  <c r="Q37" i="1"/>
  <c r="O37" i="1"/>
  <c r="M37" i="1"/>
  <c r="CT36" i="1"/>
  <c r="CV36" i="1" s="1"/>
  <c r="CS36" i="1"/>
  <c r="CS35" i="1" s="1"/>
  <c r="CQ36" i="1"/>
  <c r="CQ35" i="1" s="1"/>
  <c r="CO36" i="1"/>
  <c r="CM36" i="1"/>
  <c r="CK36" i="1"/>
  <c r="CK35" i="1" s="1"/>
  <c r="CI36" i="1"/>
  <c r="CI35" i="1" s="1"/>
  <c r="CG36" i="1"/>
  <c r="CG35" i="1" s="1"/>
  <c r="CE36" i="1"/>
  <c r="CC36" i="1"/>
  <c r="CA36" i="1"/>
  <c r="CA35" i="1" s="1"/>
  <c r="BY36" i="1"/>
  <c r="BW36" i="1"/>
  <c r="BU36" i="1"/>
  <c r="BU35" i="1" s="1"/>
  <c r="BS36" i="1"/>
  <c r="BS35" i="1" s="1"/>
  <c r="BQ36" i="1"/>
  <c r="BO36" i="1"/>
  <c r="BM36" i="1"/>
  <c r="BM35" i="1" s="1"/>
  <c r="BK36" i="1"/>
  <c r="BK35" i="1" s="1"/>
  <c r="BI36" i="1"/>
  <c r="BG36" i="1"/>
  <c r="BE36" i="1"/>
  <c r="BE35" i="1" s="1"/>
  <c r="BC36" i="1"/>
  <c r="BC35" i="1" s="1"/>
  <c r="BA36" i="1"/>
  <c r="AY36" i="1"/>
  <c r="AW36" i="1"/>
  <c r="AW35" i="1" s="1"/>
  <c r="AU36" i="1"/>
  <c r="AU35" i="1" s="1"/>
  <c r="AS36" i="1"/>
  <c r="AQ36" i="1"/>
  <c r="AO36" i="1"/>
  <c r="AM36" i="1"/>
  <c r="AM35" i="1" s="1"/>
  <c r="AK36" i="1"/>
  <c r="AI36" i="1"/>
  <c r="AG36" i="1"/>
  <c r="AE36" i="1"/>
  <c r="AC36" i="1"/>
  <c r="AA36" i="1"/>
  <c r="Y36" i="1"/>
  <c r="W36" i="1"/>
  <c r="U36" i="1"/>
  <c r="S36" i="1"/>
  <c r="Q36" i="1"/>
  <c r="Q35" i="1" s="1"/>
  <c r="O36" i="1"/>
  <c r="M36" i="1"/>
  <c r="CR35" i="1"/>
  <c r="CP35" i="1"/>
  <c r="CL35" i="1"/>
  <c r="CJ35" i="1"/>
  <c r="CH35" i="1"/>
  <c r="CF35" i="1"/>
  <c r="CD35" i="1"/>
  <c r="CC35" i="1"/>
  <c r="CB35" i="1"/>
  <c r="BZ35" i="1"/>
  <c r="BX35" i="1"/>
  <c r="BV35" i="1"/>
  <c r="BT35" i="1"/>
  <c r="BR35" i="1"/>
  <c r="BP35" i="1"/>
  <c r="BN35" i="1"/>
  <c r="BL35" i="1"/>
  <c r="BJ35" i="1"/>
  <c r="BH35" i="1"/>
  <c r="BF35" i="1"/>
  <c r="BD35" i="1"/>
  <c r="BB35" i="1"/>
  <c r="AZ35" i="1"/>
  <c r="AX35" i="1"/>
  <c r="AV35" i="1"/>
  <c r="AT35" i="1"/>
  <c r="AR35" i="1"/>
  <c r="AP35" i="1"/>
  <c r="AO35" i="1"/>
  <c r="AN35" i="1"/>
  <c r="AL35" i="1"/>
  <c r="AH35" i="1"/>
  <c r="AG35" i="1"/>
  <c r="AF35" i="1"/>
  <c r="AD35" i="1"/>
  <c r="AB35" i="1"/>
  <c r="Z35" i="1"/>
  <c r="Y35" i="1"/>
  <c r="X35" i="1"/>
  <c r="V35" i="1"/>
  <c r="T35" i="1"/>
  <c r="R35" i="1"/>
  <c r="P35" i="1"/>
  <c r="N35" i="1"/>
  <c r="L35" i="1"/>
  <c r="CT34" i="1"/>
  <c r="CV34" i="1" s="1"/>
  <c r="CS34" i="1"/>
  <c r="CS33" i="1" s="1"/>
  <c r="CQ34" i="1"/>
  <c r="CO34" i="1"/>
  <c r="CO33" i="1" s="1"/>
  <c r="CM34" i="1"/>
  <c r="CM33" i="1" s="1"/>
  <c r="CK34" i="1"/>
  <c r="CK33" i="1" s="1"/>
  <c r="CI34" i="1"/>
  <c r="CI33" i="1" s="1"/>
  <c r="CG34" i="1"/>
  <c r="CG33" i="1" s="1"/>
  <c r="CE34" i="1"/>
  <c r="CE33" i="1" s="1"/>
  <c r="CC34" i="1"/>
  <c r="CA34" i="1"/>
  <c r="CA33" i="1" s="1"/>
  <c r="BY34" i="1"/>
  <c r="BY33" i="1" s="1"/>
  <c r="BW34" i="1"/>
  <c r="BW33" i="1" s="1"/>
  <c r="BU34" i="1"/>
  <c r="BU33" i="1" s="1"/>
  <c r="BS34" i="1"/>
  <c r="BS33" i="1" s="1"/>
  <c r="BQ34" i="1"/>
  <c r="BQ33" i="1" s="1"/>
  <c r="BO34" i="1"/>
  <c r="BO33" i="1" s="1"/>
  <c r="BM34" i="1"/>
  <c r="BM33" i="1" s="1"/>
  <c r="BK34" i="1"/>
  <c r="BK33" i="1" s="1"/>
  <c r="BI34" i="1"/>
  <c r="BI33" i="1" s="1"/>
  <c r="BG34" i="1"/>
  <c r="BG33" i="1" s="1"/>
  <c r="BE34" i="1"/>
  <c r="BE33" i="1" s="1"/>
  <c r="BC34" i="1"/>
  <c r="BC33" i="1" s="1"/>
  <c r="BA34" i="1"/>
  <c r="BA33" i="1" s="1"/>
  <c r="AY34" i="1"/>
  <c r="AY33" i="1" s="1"/>
  <c r="AW34" i="1"/>
  <c r="AW33" i="1" s="1"/>
  <c r="AU34" i="1"/>
  <c r="AU33" i="1" s="1"/>
  <c r="AS34" i="1"/>
  <c r="AS33" i="1" s="1"/>
  <c r="AQ34" i="1"/>
  <c r="AQ33" i="1" s="1"/>
  <c r="AO34" i="1"/>
  <c r="AM34" i="1"/>
  <c r="AM33" i="1" s="1"/>
  <c r="AK34" i="1"/>
  <c r="AK33" i="1" s="1"/>
  <c r="AI34" i="1"/>
  <c r="AI33" i="1" s="1"/>
  <c r="AG34" i="1"/>
  <c r="AE34" i="1"/>
  <c r="AE33" i="1" s="1"/>
  <c r="AC34" i="1"/>
  <c r="AA34" i="1"/>
  <c r="AA33" i="1" s="1"/>
  <c r="Y34" i="1"/>
  <c r="Y33" i="1" s="1"/>
  <c r="W34" i="1"/>
  <c r="W33" i="1" s="1"/>
  <c r="U34" i="1"/>
  <c r="U33" i="1" s="1"/>
  <c r="S34" i="1"/>
  <c r="S33" i="1" s="1"/>
  <c r="Q34" i="1"/>
  <c r="Q33" i="1" s="1"/>
  <c r="O34" i="1"/>
  <c r="M34" i="1"/>
  <c r="M33" i="1" s="1"/>
  <c r="CR33" i="1"/>
  <c r="CQ33" i="1"/>
  <c r="CP33" i="1"/>
  <c r="CL33" i="1"/>
  <c r="CJ33" i="1"/>
  <c r="CH33" i="1"/>
  <c r="CF33" i="1"/>
  <c r="CD33" i="1"/>
  <c r="CC33" i="1"/>
  <c r="CB33" i="1"/>
  <c r="BZ33" i="1"/>
  <c r="BX33" i="1"/>
  <c r="BV33" i="1"/>
  <c r="BT33" i="1"/>
  <c r="BR33" i="1"/>
  <c r="BP33" i="1"/>
  <c r="BN33" i="1"/>
  <c r="BL33" i="1"/>
  <c r="BJ33" i="1"/>
  <c r="BH33" i="1"/>
  <c r="BF33" i="1"/>
  <c r="BD33" i="1"/>
  <c r="BB33" i="1"/>
  <c r="AZ33" i="1"/>
  <c r="AX33" i="1"/>
  <c r="AV33" i="1"/>
  <c r="AT33" i="1"/>
  <c r="AR33" i="1"/>
  <c r="AP33" i="1"/>
  <c r="AO33" i="1"/>
  <c r="AN33" i="1"/>
  <c r="AL33" i="1"/>
  <c r="AH33" i="1"/>
  <c r="AG33" i="1"/>
  <c r="AF33" i="1"/>
  <c r="AD33" i="1"/>
  <c r="AC33" i="1"/>
  <c r="AB33" i="1"/>
  <c r="Z33" i="1"/>
  <c r="X33" i="1"/>
  <c r="V33" i="1"/>
  <c r="T33" i="1"/>
  <c r="R33" i="1"/>
  <c r="P33" i="1"/>
  <c r="O33" i="1"/>
  <c r="N33" i="1"/>
  <c r="L33" i="1"/>
  <c r="CS32" i="1"/>
  <c r="CS31" i="1" s="1"/>
  <c r="CQ32" i="1"/>
  <c r="CQ31" i="1" s="1"/>
  <c r="CO32" i="1"/>
  <c r="CO31" i="1" s="1"/>
  <c r="CM32" i="1"/>
  <c r="CM31" i="1" s="1"/>
  <c r="CK32" i="1"/>
  <c r="CK31" i="1" s="1"/>
  <c r="CI32" i="1"/>
  <c r="CG32" i="1"/>
  <c r="CE32" i="1"/>
  <c r="CE31" i="1" s="1"/>
  <c r="CC32" i="1"/>
  <c r="CC31" i="1" s="1"/>
  <c r="CA32" i="1"/>
  <c r="BY32" i="1"/>
  <c r="BW32" i="1"/>
  <c r="BU32" i="1"/>
  <c r="BU31" i="1" s="1"/>
  <c r="BS32" i="1"/>
  <c r="BQ32" i="1"/>
  <c r="BQ31" i="1" s="1"/>
  <c r="BO32" i="1"/>
  <c r="BM32" i="1"/>
  <c r="BM31" i="1" s="1"/>
  <c r="BK32" i="1"/>
  <c r="BK31" i="1" s="1"/>
  <c r="BI32" i="1"/>
  <c r="BG32" i="1"/>
  <c r="BG31" i="1" s="1"/>
  <c r="BE32" i="1"/>
  <c r="BE31" i="1" s="1"/>
  <c r="BC32" i="1"/>
  <c r="BA32" i="1"/>
  <c r="AY32" i="1"/>
  <c r="AY31" i="1" s="1"/>
  <c r="AW32" i="1"/>
  <c r="AW31" i="1" s="1"/>
  <c r="AU32" i="1"/>
  <c r="AU31" i="1" s="1"/>
  <c r="AS32" i="1"/>
  <c r="AQ32" i="1"/>
  <c r="AQ31" i="1" s="1"/>
  <c r="AO32" i="1"/>
  <c r="AO31" i="1" s="1"/>
  <c r="AM32" i="1"/>
  <c r="AK32" i="1"/>
  <c r="AK31" i="1" s="1"/>
  <c r="AI32" i="1"/>
  <c r="AI31" i="1" s="1"/>
  <c r="AG32" i="1"/>
  <c r="AG31" i="1" s="1"/>
  <c r="AE32" i="1"/>
  <c r="AE31" i="1" s="1"/>
  <c r="AC32" i="1"/>
  <c r="AC31" i="1" s="1"/>
  <c r="AA32" i="1"/>
  <c r="AA31" i="1" s="1"/>
  <c r="Y32" i="1"/>
  <c r="Y31" i="1" s="1"/>
  <c r="V32" i="1"/>
  <c r="CT32" i="1" s="1"/>
  <c r="CV32" i="1" s="1"/>
  <c r="U32" i="1"/>
  <c r="U31" i="1" s="1"/>
  <c r="S32" i="1"/>
  <c r="S31" i="1" s="1"/>
  <c r="Q32" i="1"/>
  <c r="O32" i="1"/>
  <c r="O31" i="1" s="1"/>
  <c r="M32" i="1"/>
  <c r="CR31" i="1"/>
  <c r="CP31" i="1"/>
  <c r="CL31" i="1"/>
  <c r="CJ31" i="1"/>
  <c r="CI31" i="1"/>
  <c r="CH31" i="1"/>
  <c r="CG31" i="1"/>
  <c r="CF31" i="1"/>
  <c r="CD31" i="1"/>
  <c r="CB31" i="1"/>
  <c r="CA31" i="1"/>
  <c r="BZ31" i="1"/>
  <c r="BY31" i="1"/>
  <c r="BX31" i="1"/>
  <c r="BW31" i="1"/>
  <c r="BV31" i="1"/>
  <c r="BT31" i="1"/>
  <c r="BS31" i="1"/>
  <c r="BR31" i="1"/>
  <c r="BP31" i="1"/>
  <c r="BO31" i="1"/>
  <c r="BN31" i="1"/>
  <c r="BL31" i="1"/>
  <c r="BJ31" i="1"/>
  <c r="BI31" i="1"/>
  <c r="BH31" i="1"/>
  <c r="BF31" i="1"/>
  <c r="BD31" i="1"/>
  <c r="BC31" i="1"/>
  <c r="BB31" i="1"/>
  <c r="BA31" i="1"/>
  <c r="AZ31" i="1"/>
  <c r="AX31" i="1"/>
  <c r="AV31" i="1"/>
  <c r="AT31" i="1"/>
  <c r="AS31" i="1"/>
  <c r="AR31" i="1"/>
  <c r="AP31" i="1"/>
  <c r="AN31" i="1"/>
  <c r="AM31" i="1"/>
  <c r="AL31" i="1"/>
  <c r="AH31" i="1"/>
  <c r="AF31" i="1"/>
  <c r="AD31" i="1"/>
  <c r="AB31" i="1"/>
  <c r="Z31" i="1"/>
  <c r="X31" i="1"/>
  <c r="V31" i="1"/>
  <c r="T31" i="1"/>
  <c r="R31" i="1"/>
  <c r="Q31" i="1"/>
  <c r="P31" i="1"/>
  <c r="N31" i="1"/>
  <c r="M31" i="1"/>
  <c r="L31" i="1"/>
  <c r="CT30" i="1"/>
  <c r="CV30" i="1" s="1"/>
  <c r="CS30" i="1"/>
  <c r="CQ30" i="1"/>
  <c r="CO30" i="1"/>
  <c r="CM30" i="1"/>
  <c r="CK30" i="1"/>
  <c r="CI30" i="1"/>
  <c r="CG30" i="1"/>
  <c r="CE30" i="1"/>
  <c r="CC30" i="1"/>
  <c r="CA30" i="1"/>
  <c r="BY30" i="1"/>
  <c r="BW30" i="1"/>
  <c r="BU30" i="1"/>
  <c r="BS30" i="1"/>
  <c r="BQ30" i="1"/>
  <c r="BO30" i="1"/>
  <c r="BM30" i="1"/>
  <c r="BK30" i="1"/>
  <c r="BI30" i="1"/>
  <c r="BG30" i="1"/>
  <c r="BE30" i="1"/>
  <c r="BC30" i="1"/>
  <c r="BA30" i="1"/>
  <c r="AY30" i="1"/>
  <c r="AW30" i="1"/>
  <c r="AU30" i="1"/>
  <c r="AS30" i="1"/>
  <c r="AQ30" i="1"/>
  <c r="AO30" i="1"/>
  <c r="AM30" i="1"/>
  <c r="AK30" i="1"/>
  <c r="AI30" i="1"/>
  <c r="AG30" i="1"/>
  <c r="AE30" i="1"/>
  <c r="AC30" i="1"/>
  <c r="AA30" i="1"/>
  <c r="Y30" i="1"/>
  <c r="W30" i="1"/>
  <c r="U30" i="1"/>
  <c r="S30" i="1"/>
  <c r="Q30" i="1"/>
  <c r="O30" i="1"/>
  <c r="M30" i="1"/>
  <c r="CT29" i="1"/>
  <c r="CT28" i="1" s="1"/>
  <c r="CS29" i="1"/>
  <c r="CS28" i="1" s="1"/>
  <c r="CQ29" i="1"/>
  <c r="CO29" i="1"/>
  <c r="CM29" i="1"/>
  <c r="CK29" i="1"/>
  <c r="CI29" i="1"/>
  <c r="CG29" i="1"/>
  <c r="CG28" i="1" s="1"/>
  <c r="CE29" i="1"/>
  <c r="CC29" i="1"/>
  <c r="CA29" i="1"/>
  <c r="BY29" i="1"/>
  <c r="BY28" i="1" s="1"/>
  <c r="BW29" i="1"/>
  <c r="BW28" i="1" s="1"/>
  <c r="BU29" i="1"/>
  <c r="BS29" i="1"/>
  <c r="BQ29" i="1"/>
  <c r="BQ28" i="1" s="1"/>
  <c r="BO29" i="1"/>
  <c r="BO28" i="1" s="1"/>
  <c r="BM29" i="1"/>
  <c r="BK29" i="1"/>
  <c r="BI29" i="1"/>
  <c r="BI28" i="1" s="1"/>
  <c r="BG29" i="1"/>
  <c r="BG28" i="1" s="1"/>
  <c r="BE29" i="1"/>
  <c r="BC29" i="1"/>
  <c r="BA29" i="1"/>
  <c r="BA28" i="1" s="1"/>
  <c r="AY29" i="1"/>
  <c r="AY28" i="1" s="1"/>
  <c r="AW29" i="1"/>
  <c r="AU29" i="1"/>
  <c r="AS29" i="1"/>
  <c r="AS28" i="1" s="1"/>
  <c r="AQ29" i="1"/>
  <c r="AO29" i="1"/>
  <c r="AM29" i="1"/>
  <c r="AK29" i="1"/>
  <c r="AK28" i="1" s="1"/>
  <c r="AI29" i="1"/>
  <c r="AG29" i="1"/>
  <c r="AG28" i="1" s="1"/>
  <c r="AE29" i="1"/>
  <c r="AE28" i="1" s="1"/>
  <c r="AC29" i="1"/>
  <c r="AA29" i="1"/>
  <c r="Y29" i="1"/>
  <c r="Y28" i="1" s="1"/>
  <c r="W29" i="1"/>
  <c r="W28" i="1" s="1"/>
  <c r="U29" i="1"/>
  <c r="S29" i="1"/>
  <c r="S28" i="1" s="1"/>
  <c r="Q29" i="1"/>
  <c r="Q28" i="1" s="1"/>
  <c r="O29" i="1"/>
  <c r="M29" i="1"/>
  <c r="CR28" i="1"/>
  <c r="CP28" i="1"/>
  <c r="CO28" i="1"/>
  <c r="CL28" i="1"/>
  <c r="CJ28" i="1"/>
  <c r="CH28" i="1"/>
  <c r="CF28" i="1"/>
  <c r="CE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X28" i="1"/>
  <c r="AV28" i="1"/>
  <c r="AT28" i="1"/>
  <c r="AR28" i="1"/>
  <c r="AQ28" i="1"/>
  <c r="AP28" i="1"/>
  <c r="AN28" i="1"/>
  <c r="AL28" i="1"/>
  <c r="AI28" i="1"/>
  <c r="AH28" i="1"/>
  <c r="AF28" i="1"/>
  <c r="AD28" i="1"/>
  <c r="AC28" i="1"/>
  <c r="AB28" i="1"/>
  <c r="AA28" i="1"/>
  <c r="Z28" i="1"/>
  <c r="X28" i="1"/>
  <c r="V28" i="1"/>
  <c r="U28" i="1"/>
  <c r="T28" i="1"/>
  <c r="R28" i="1"/>
  <c r="P28" i="1"/>
  <c r="O28" i="1"/>
  <c r="N28" i="1"/>
  <c r="M28" i="1"/>
  <c r="L28" i="1"/>
  <c r="CV27" i="1"/>
  <c r="CT27" i="1"/>
  <c r="CT26" i="1" s="1"/>
  <c r="CS27" i="1"/>
  <c r="CS26" i="1" s="1"/>
  <c r="CQ27" i="1"/>
  <c r="CQ26" i="1" s="1"/>
  <c r="CO27" i="1"/>
  <c r="CO26" i="1" s="1"/>
  <c r="CM27" i="1"/>
  <c r="CM26" i="1" s="1"/>
  <c r="CK27" i="1"/>
  <c r="CI27" i="1"/>
  <c r="CI26" i="1" s="1"/>
  <c r="CG27" i="1"/>
  <c r="CG26" i="1" s="1"/>
  <c r="CE27" i="1"/>
  <c r="CE26" i="1" s="1"/>
  <c r="CC27" i="1"/>
  <c r="CC26" i="1" s="1"/>
  <c r="CA27" i="1"/>
  <c r="CA26" i="1" s="1"/>
  <c r="BY27" i="1"/>
  <c r="BY26" i="1" s="1"/>
  <c r="BW27" i="1"/>
  <c r="BW26" i="1" s="1"/>
  <c r="BU27" i="1"/>
  <c r="BU26" i="1" s="1"/>
  <c r="BS27" i="1"/>
  <c r="BS26" i="1" s="1"/>
  <c r="BQ27" i="1"/>
  <c r="BQ26" i="1" s="1"/>
  <c r="BO27" i="1"/>
  <c r="BO26" i="1" s="1"/>
  <c r="BM27" i="1"/>
  <c r="BM26" i="1" s="1"/>
  <c r="BK27" i="1"/>
  <c r="BK26" i="1" s="1"/>
  <c r="BI27" i="1"/>
  <c r="BI26" i="1" s="1"/>
  <c r="BG27" i="1"/>
  <c r="BG26" i="1" s="1"/>
  <c r="BE27" i="1"/>
  <c r="BC27" i="1"/>
  <c r="BC26" i="1" s="1"/>
  <c r="BA27" i="1"/>
  <c r="BA26" i="1" s="1"/>
  <c r="AY27" i="1"/>
  <c r="AY26" i="1" s="1"/>
  <c r="AW27" i="1"/>
  <c r="AU27" i="1"/>
  <c r="AU26" i="1" s="1"/>
  <c r="AS27" i="1"/>
  <c r="AS26" i="1" s="1"/>
  <c r="AQ27" i="1"/>
  <c r="AQ26" i="1" s="1"/>
  <c r="AO27" i="1"/>
  <c r="AM27" i="1"/>
  <c r="AM26" i="1" s="1"/>
  <c r="AK27" i="1"/>
  <c r="AK26" i="1" s="1"/>
  <c r="AI27" i="1"/>
  <c r="AI26" i="1" s="1"/>
  <c r="AG27" i="1"/>
  <c r="AG26" i="1" s="1"/>
  <c r="AE27" i="1"/>
  <c r="AE26" i="1" s="1"/>
  <c r="AC27" i="1"/>
  <c r="AC26" i="1" s="1"/>
  <c r="AA27" i="1"/>
  <c r="AA26" i="1" s="1"/>
  <c r="Y27" i="1"/>
  <c r="Y26" i="1" s="1"/>
  <c r="W27" i="1"/>
  <c r="U27" i="1"/>
  <c r="U26" i="1" s="1"/>
  <c r="S27" i="1"/>
  <c r="Q27" i="1"/>
  <c r="Q26" i="1" s="1"/>
  <c r="O27" i="1"/>
  <c r="O26" i="1" s="1"/>
  <c r="M27" i="1"/>
  <c r="M26" i="1" s="1"/>
  <c r="CR26" i="1"/>
  <c r="CP26" i="1"/>
  <c r="CL26" i="1"/>
  <c r="CK26" i="1"/>
  <c r="CJ26" i="1"/>
  <c r="CH26" i="1"/>
  <c r="CF26" i="1"/>
  <c r="CD26" i="1"/>
  <c r="CB26" i="1"/>
  <c r="BZ26" i="1"/>
  <c r="BX26" i="1"/>
  <c r="BV26" i="1"/>
  <c r="BT26" i="1"/>
  <c r="BR26" i="1"/>
  <c r="BP26" i="1"/>
  <c r="BN26" i="1"/>
  <c r="BL26" i="1"/>
  <c r="BJ26" i="1"/>
  <c r="BH26" i="1"/>
  <c r="BF26" i="1"/>
  <c r="BE26" i="1"/>
  <c r="BD26" i="1"/>
  <c r="BB26" i="1"/>
  <c r="AZ26" i="1"/>
  <c r="AX26" i="1"/>
  <c r="AW26" i="1"/>
  <c r="AV26" i="1"/>
  <c r="AT26" i="1"/>
  <c r="AR26" i="1"/>
  <c r="AP26" i="1"/>
  <c r="AO26" i="1"/>
  <c r="AN26" i="1"/>
  <c r="AL26" i="1"/>
  <c r="AH26" i="1"/>
  <c r="AF26" i="1"/>
  <c r="AD26" i="1"/>
  <c r="AB26" i="1"/>
  <c r="Z26" i="1"/>
  <c r="X26" i="1"/>
  <c r="W26" i="1"/>
  <c r="V26" i="1"/>
  <c r="T26" i="1"/>
  <c r="S26" i="1"/>
  <c r="R26" i="1"/>
  <c r="P26" i="1"/>
  <c r="N26" i="1"/>
  <c r="L26" i="1"/>
  <c r="CT25" i="1"/>
  <c r="CT24" i="1" s="1"/>
  <c r="CS25" i="1"/>
  <c r="CS24" i="1" s="1"/>
  <c r="CQ25" i="1"/>
  <c r="CQ24" i="1" s="1"/>
  <c r="CO25" i="1"/>
  <c r="CO24" i="1" s="1"/>
  <c r="CM25" i="1"/>
  <c r="CM24" i="1" s="1"/>
  <c r="CK25" i="1"/>
  <c r="CI25" i="1"/>
  <c r="CI24" i="1" s="1"/>
  <c r="CG25" i="1"/>
  <c r="CG24" i="1" s="1"/>
  <c r="CE25" i="1"/>
  <c r="CE24" i="1" s="1"/>
  <c r="CC25" i="1"/>
  <c r="CA25" i="1"/>
  <c r="CA24" i="1" s="1"/>
  <c r="BY25" i="1"/>
  <c r="BY24" i="1" s="1"/>
  <c r="BW25" i="1"/>
  <c r="BW24" i="1" s="1"/>
  <c r="BU25" i="1"/>
  <c r="BU24" i="1" s="1"/>
  <c r="BS25" i="1"/>
  <c r="BS24" i="1" s="1"/>
  <c r="BQ25" i="1"/>
  <c r="BQ24" i="1" s="1"/>
  <c r="BO25" i="1"/>
  <c r="BO24" i="1" s="1"/>
  <c r="BM25" i="1"/>
  <c r="BK25" i="1"/>
  <c r="BK24" i="1" s="1"/>
  <c r="BI25" i="1"/>
  <c r="BI24" i="1" s="1"/>
  <c r="BG25" i="1"/>
  <c r="BG24" i="1" s="1"/>
  <c r="BE25" i="1"/>
  <c r="BC25" i="1"/>
  <c r="BC24" i="1" s="1"/>
  <c r="BA25" i="1"/>
  <c r="BA24" i="1" s="1"/>
  <c r="AY25" i="1"/>
  <c r="AY24" i="1" s="1"/>
  <c r="AW25" i="1"/>
  <c r="AU25" i="1"/>
  <c r="AU24" i="1" s="1"/>
  <c r="AS25" i="1"/>
  <c r="AS24" i="1" s="1"/>
  <c r="AQ25" i="1"/>
  <c r="AQ24" i="1" s="1"/>
  <c r="AO25" i="1"/>
  <c r="AO24" i="1" s="1"/>
  <c r="AM25" i="1"/>
  <c r="AM24" i="1" s="1"/>
  <c r="AK25" i="1"/>
  <c r="AK24" i="1" s="1"/>
  <c r="AI25" i="1"/>
  <c r="AI24" i="1" s="1"/>
  <c r="AG25" i="1"/>
  <c r="AG24" i="1" s="1"/>
  <c r="AE25" i="1"/>
  <c r="AE24" i="1" s="1"/>
  <c r="AC25" i="1"/>
  <c r="AC24" i="1" s="1"/>
  <c r="AA25" i="1"/>
  <c r="AA24" i="1" s="1"/>
  <c r="Y25" i="1"/>
  <c r="W25" i="1"/>
  <c r="U25" i="1"/>
  <c r="U24" i="1" s="1"/>
  <c r="S25" i="1"/>
  <c r="S24" i="1" s="1"/>
  <c r="Q25" i="1"/>
  <c r="O25" i="1"/>
  <c r="O24" i="1" s="1"/>
  <c r="M25" i="1"/>
  <c r="M24" i="1" s="1"/>
  <c r="CR24" i="1"/>
  <c r="CP24" i="1"/>
  <c r="CL24" i="1"/>
  <c r="CK24" i="1"/>
  <c r="CJ24" i="1"/>
  <c r="CH24" i="1"/>
  <c r="CF24" i="1"/>
  <c r="CD24" i="1"/>
  <c r="CC24" i="1"/>
  <c r="CB24" i="1"/>
  <c r="BZ24" i="1"/>
  <c r="BX24" i="1"/>
  <c r="BV24" i="1"/>
  <c r="BT24" i="1"/>
  <c r="BR24" i="1"/>
  <c r="BP24" i="1"/>
  <c r="BN24" i="1"/>
  <c r="BM24" i="1"/>
  <c r="BL24" i="1"/>
  <c r="BJ24" i="1"/>
  <c r="BH24" i="1"/>
  <c r="BF24" i="1"/>
  <c r="BE24" i="1"/>
  <c r="BD24" i="1"/>
  <c r="BB24" i="1"/>
  <c r="AZ24" i="1"/>
  <c r="AX24" i="1"/>
  <c r="AW24" i="1"/>
  <c r="AV24" i="1"/>
  <c r="AT24" i="1"/>
  <c r="AR24" i="1"/>
  <c r="AP24" i="1"/>
  <c r="AN24" i="1"/>
  <c r="AL24" i="1"/>
  <c r="AH24" i="1"/>
  <c r="AF24" i="1"/>
  <c r="AD24" i="1"/>
  <c r="AB24" i="1"/>
  <c r="Z24" i="1"/>
  <c r="Y24" i="1"/>
  <c r="X24" i="1"/>
  <c r="W24" i="1"/>
  <c r="V24" i="1"/>
  <c r="T24" i="1"/>
  <c r="R24" i="1"/>
  <c r="Q24" i="1"/>
  <c r="P24" i="1"/>
  <c r="N24" i="1"/>
  <c r="L24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G23" i="1"/>
  <c r="BE23" i="1"/>
  <c r="BC23" i="1"/>
  <c r="BA23" i="1"/>
  <c r="AY23" i="1"/>
  <c r="AW23" i="1"/>
  <c r="AU23" i="1"/>
  <c r="AS23" i="1"/>
  <c r="AQ23" i="1"/>
  <c r="AO23" i="1"/>
  <c r="AL23" i="1"/>
  <c r="AM23" i="1" s="1"/>
  <c r="AK23" i="1"/>
  <c r="AI23" i="1"/>
  <c r="AG23" i="1"/>
  <c r="AE23" i="1"/>
  <c r="AC23" i="1"/>
  <c r="AA23" i="1"/>
  <c r="Y23" i="1"/>
  <c r="W23" i="1"/>
  <c r="U23" i="1"/>
  <c r="S23" i="1"/>
  <c r="Q23" i="1"/>
  <c r="O23" i="1"/>
  <c r="M23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O22" i="1"/>
  <c r="AL22" i="1"/>
  <c r="CT22" i="1" s="1"/>
  <c r="AK22" i="1"/>
  <c r="AI22" i="1"/>
  <c r="AG22" i="1"/>
  <c r="AE22" i="1"/>
  <c r="AC22" i="1"/>
  <c r="AA22" i="1"/>
  <c r="Y22" i="1"/>
  <c r="W22" i="1"/>
  <c r="U22" i="1"/>
  <c r="S22" i="1"/>
  <c r="Q22" i="1"/>
  <c r="O22" i="1"/>
  <c r="M22" i="1"/>
  <c r="CT21" i="1"/>
  <c r="U21" i="1"/>
  <c r="CU21" i="1" s="1"/>
  <c r="CT20" i="1"/>
  <c r="U20" i="1"/>
  <c r="CU20" i="1" s="1"/>
  <c r="CT19" i="1"/>
  <c r="CQ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G19" i="1"/>
  <c r="BE19" i="1"/>
  <c r="BC19" i="1"/>
  <c r="BA19" i="1"/>
  <c r="AY19" i="1"/>
  <c r="AW19" i="1"/>
  <c r="AU19" i="1"/>
  <c r="AS19" i="1"/>
  <c r="AQ19" i="1"/>
  <c r="AO19" i="1"/>
  <c r="AM19" i="1"/>
  <c r="AK19" i="1"/>
  <c r="AI19" i="1"/>
  <c r="AG19" i="1"/>
  <c r="AE19" i="1"/>
  <c r="AC19" i="1"/>
  <c r="AA19" i="1"/>
  <c r="Y19" i="1"/>
  <c r="W19" i="1"/>
  <c r="U19" i="1"/>
  <c r="S19" i="1"/>
  <c r="Q19" i="1"/>
  <c r="O19" i="1"/>
  <c r="M19" i="1"/>
  <c r="CT18" i="1"/>
  <c r="U18" i="1"/>
  <c r="CU18" i="1" s="1"/>
  <c r="CT17" i="1"/>
  <c r="CS17" i="1"/>
  <c r="CQ17" i="1"/>
  <c r="CO17" i="1"/>
  <c r="CM17" i="1"/>
  <c r="CK17" i="1"/>
  <c r="CI17" i="1"/>
  <c r="CG17" i="1"/>
  <c r="CE17" i="1"/>
  <c r="CC17" i="1"/>
  <c r="CA17" i="1"/>
  <c r="BY17" i="1"/>
  <c r="BW17" i="1"/>
  <c r="BU17" i="1"/>
  <c r="BS17" i="1"/>
  <c r="BQ17" i="1"/>
  <c r="BO17" i="1"/>
  <c r="BM17" i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M17" i="1"/>
  <c r="AK17" i="1"/>
  <c r="AI17" i="1"/>
  <c r="AG17" i="1"/>
  <c r="AE17" i="1"/>
  <c r="AC17" i="1"/>
  <c r="AA17" i="1"/>
  <c r="Y17" i="1"/>
  <c r="W17" i="1"/>
  <c r="U17" i="1"/>
  <c r="S17" i="1"/>
  <c r="Q17" i="1"/>
  <c r="O17" i="1"/>
  <c r="M17" i="1"/>
  <c r="CT16" i="1"/>
  <c r="CS16" i="1"/>
  <c r="CS15" i="1" s="1"/>
  <c r="U16" i="1"/>
  <c r="CR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AA15" i="1"/>
  <c r="Y15" i="1"/>
  <c r="W15" i="1"/>
  <c r="T15" i="1"/>
  <c r="CT15" i="1" s="1"/>
  <c r="CV15" i="1" s="1"/>
  <c r="S15" i="1"/>
  <c r="Q15" i="1"/>
  <c r="O15" i="1"/>
  <c r="M15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L14" i="1"/>
  <c r="AM14" i="1" s="1"/>
  <c r="AK14" i="1"/>
  <c r="AI14" i="1"/>
  <c r="AG14" i="1"/>
  <c r="AE14" i="1"/>
  <c r="AC14" i="1"/>
  <c r="AA14" i="1"/>
  <c r="Y14" i="1"/>
  <c r="W14" i="1"/>
  <c r="U14" i="1"/>
  <c r="S14" i="1"/>
  <c r="Q14" i="1"/>
  <c r="O14" i="1"/>
  <c r="M14" i="1"/>
  <c r="CT13" i="1"/>
  <c r="CV13" i="1" s="1"/>
  <c r="CS13" i="1"/>
  <c r="CQ13" i="1"/>
  <c r="CO13" i="1"/>
  <c r="CM13" i="1"/>
  <c r="CK13" i="1"/>
  <c r="CI13" i="1"/>
  <c r="CG13" i="1"/>
  <c r="CE13" i="1"/>
  <c r="CC13" i="1"/>
  <c r="CA13" i="1"/>
  <c r="BY13" i="1"/>
  <c r="BW13" i="1"/>
  <c r="BU13" i="1"/>
  <c r="BS13" i="1"/>
  <c r="BQ13" i="1"/>
  <c r="BO13" i="1"/>
  <c r="BM13" i="1"/>
  <c r="BK13" i="1"/>
  <c r="BI13" i="1"/>
  <c r="BG13" i="1"/>
  <c r="BE13" i="1"/>
  <c r="BC13" i="1"/>
  <c r="BA13" i="1"/>
  <c r="AY13" i="1"/>
  <c r="AW13" i="1"/>
  <c r="AU13" i="1"/>
  <c r="AS13" i="1"/>
  <c r="AQ13" i="1"/>
  <c r="AO13" i="1"/>
  <c r="AM13" i="1"/>
  <c r="AK13" i="1"/>
  <c r="AI13" i="1"/>
  <c r="AG13" i="1"/>
  <c r="AE13" i="1"/>
  <c r="AC13" i="1"/>
  <c r="AA13" i="1"/>
  <c r="Y13" i="1"/>
  <c r="W13" i="1"/>
  <c r="U13" i="1"/>
  <c r="S13" i="1"/>
  <c r="Q13" i="1"/>
  <c r="O13" i="1"/>
  <c r="M13" i="1"/>
  <c r="CT12" i="1"/>
  <c r="CV12" i="1" s="1"/>
  <c r="CS12" i="1"/>
  <c r="CQ12" i="1"/>
  <c r="CO12" i="1"/>
  <c r="CM12" i="1"/>
  <c r="CK12" i="1"/>
  <c r="CI12" i="1"/>
  <c r="CG12" i="1"/>
  <c r="CE12" i="1"/>
  <c r="CC12" i="1"/>
  <c r="CA12" i="1"/>
  <c r="BY12" i="1"/>
  <c r="BW12" i="1"/>
  <c r="BU12" i="1"/>
  <c r="BS12" i="1"/>
  <c r="BQ12" i="1"/>
  <c r="BO12" i="1"/>
  <c r="BM12" i="1"/>
  <c r="BK12" i="1"/>
  <c r="BI12" i="1"/>
  <c r="BG12" i="1"/>
  <c r="BE12" i="1"/>
  <c r="BC12" i="1"/>
  <c r="BA12" i="1"/>
  <c r="AY12" i="1"/>
  <c r="AW12" i="1"/>
  <c r="AU12" i="1"/>
  <c r="AS12" i="1"/>
  <c r="AQ12" i="1"/>
  <c r="AO12" i="1"/>
  <c r="AM12" i="1"/>
  <c r="AK12" i="1"/>
  <c r="AI12" i="1"/>
  <c r="AG12" i="1"/>
  <c r="AE12" i="1"/>
  <c r="AC12" i="1"/>
  <c r="AA12" i="1"/>
  <c r="Y12" i="1"/>
  <c r="W12" i="1"/>
  <c r="U12" i="1"/>
  <c r="S12" i="1"/>
  <c r="Q12" i="1"/>
  <c r="O12" i="1"/>
  <c r="M12" i="1"/>
  <c r="CT11" i="1"/>
  <c r="CV11" i="1" s="1"/>
  <c r="CS11" i="1"/>
  <c r="CQ11" i="1"/>
  <c r="CQ10" i="1" s="1"/>
  <c r="CO11" i="1"/>
  <c r="CM11" i="1"/>
  <c r="CM10" i="1" s="1"/>
  <c r="CK11" i="1"/>
  <c r="CI11" i="1"/>
  <c r="CG11" i="1"/>
  <c r="CG10" i="1" s="1"/>
  <c r="CE11" i="1"/>
  <c r="CE10" i="1" s="1"/>
  <c r="CC11" i="1"/>
  <c r="CA11" i="1"/>
  <c r="BY11" i="1"/>
  <c r="BW11" i="1"/>
  <c r="BW10" i="1" s="1"/>
  <c r="BU11" i="1"/>
  <c r="BS11" i="1"/>
  <c r="BQ11" i="1"/>
  <c r="BQ10" i="1" s="1"/>
  <c r="BO11" i="1"/>
  <c r="BO10" i="1" s="1"/>
  <c r="BM11" i="1"/>
  <c r="BK11" i="1"/>
  <c r="BI11" i="1"/>
  <c r="BG11" i="1"/>
  <c r="BG10" i="1" s="1"/>
  <c r="BE11" i="1"/>
  <c r="BC11" i="1"/>
  <c r="BA11" i="1"/>
  <c r="AY11" i="1"/>
  <c r="AY10" i="1" s="1"/>
  <c r="AW11" i="1"/>
  <c r="AU11" i="1"/>
  <c r="AS11" i="1"/>
  <c r="AQ11" i="1"/>
  <c r="AQ10" i="1" s="1"/>
  <c r="AO11" i="1"/>
  <c r="AM11" i="1"/>
  <c r="AK11" i="1"/>
  <c r="AI11" i="1"/>
  <c r="AI10" i="1" s="1"/>
  <c r="AG11" i="1"/>
  <c r="AE11" i="1"/>
  <c r="AC11" i="1"/>
  <c r="AA11" i="1"/>
  <c r="AA10" i="1" s="1"/>
  <c r="Y11" i="1"/>
  <c r="W11" i="1"/>
  <c r="U11" i="1"/>
  <c r="S11" i="1"/>
  <c r="S10" i="1" s="1"/>
  <c r="Q11" i="1"/>
  <c r="O11" i="1"/>
  <c r="M11" i="1"/>
  <c r="M10" i="1" s="1"/>
  <c r="CR10" i="1"/>
  <c r="CR186" i="1" s="1"/>
  <c r="CP10" i="1"/>
  <c r="CL10" i="1"/>
  <c r="CL186" i="1" s="1"/>
  <c r="CK10" i="1"/>
  <c r="CJ10" i="1"/>
  <c r="CH10" i="1"/>
  <c r="CF10" i="1"/>
  <c r="CD10" i="1"/>
  <c r="CB10" i="1"/>
  <c r="BZ10" i="1"/>
  <c r="BZ186" i="1" s="1"/>
  <c r="BX10" i="1"/>
  <c r="BV10" i="1"/>
  <c r="BU10" i="1"/>
  <c r="BT10" i="1"/>
  <c r="BR10" i="1"/>
  <c r="BR186" i="1" s="1"/>
  <c r="BP10" i="1"/>
  <c r="BN10" i="1"/>
  <c r="BM10" i="1"/>
  <c r="BL10" i="1"/>
  <c r="BJ10" i="1"/>
  <c r="BH10" i="1"/>
  <c r="BF10" i="1"/>
  <c r="BF186" i="1" s="1"/>
  <c r="BD10" i="1"/>
  <c r="BB10" i="1"/>
  <c r="BB186" i="1" s="1"/>
  <c r="BA10" i="1"/>
  <c r="AZ10" i="1"/>
  <c r="AX10" i="1"/>
  <c r="AW10" i="1"/>
  <c r="AV10" i="1"/>
  <c r="AT10" i="1"/>
  <c r="AR10" i="1"/>
  <c r="AP10" i="1"/>
  <c r="AO10" i="1"/>
  <c r="AN10" i="1"/>
  <c r="AL10" i="1"/>
  <c r="AL186" i="1" s="1"/>
  <c r="AH10" i="1"/>
  <c r="AH186" i="1" s="1"/>
  <c r="AF10" i="1"/>
  <c r="AD10" i="1"/>
  <c r="AD186" i="1" s="1"/>
  <c r="AB10" i="1"/>
  <c r="Z10" i="1"/>
  <c r="Y10" i="1"/>
  <c r="X10" i="1"/>
  <c r="X186" i="1" s="1"/>
  <c r="V10" i="1"/>
  <c r="V186" i="1" s="1"/>
  <c r="R10" i="1"/>
  <c r="R186" i="1" s="1"/>
  <c r="P10" i="1"/>
  <c r="P186" i="1" s="1"/>
  <c r="N10" i="1"/>
  <c r="N186" i="1" s="1"/>
  <c r="L10" i="1"/>
  <c r="Q3" i="1"/>
  <c r="P3" i="1"/>
  <c r="BA104" i="1" l="1"/>
  <c r="W173" i="1"/>
  <c r="AE173" i="1"/>
  <c r="AM173" i="1"/>
  <c r="AU173" i="1"/>
  <c r="BC173" i="1"/>
  <c r="BK173" i="1"/>
  <c r="BS173" i="1"/>
  <c r="CA173" i="1"/>
  <c r="CI173" i="1"/>
  <c r="CU177" i="1"/>
  <c r="CT14" i="1"/>
  <c r="CV14" i="1" s="1"/>
  <c r="U15" i="1"/>
  <c r="U10" i="1" s="1"/>
  <c r="CU17" i="1"/>
  <c r="AC10" i="1"/>
  <c r="AK10" i="1"/>
  <c r="AA78" i="1"/>
  <c r="CV117" i="1"/>
  <c r="AW140" i="1"/>
  <c r="CC140" i="1"/>
  <c r="O47" i="1"/>
  <c r="CU69" i="1"/>
  <c r="CU68" i="1" s="1"/>
  <c r="CU70" i="1"/>
  <c r="CU185" i="1"/>
  <c r="BE10" i="1"/>
  <c r="CC10" i="1"/>
  <c r="BQ35" i="1"/>
  <c r="AM147" i="1"/>
  <c r="BK147" i="1"/>
  <c r="AP186" i="1"/>
  <c r="AS10" i="1"/>
  <c r="BI10" i="1"/>
  <c r="BY10" i="1"/>
  <c r="CO10" i="1"/>
  <c r="L186" i="1"/>
  <c r="T10" i="1"/>
  <c r="T186" i="1" s="1"/>
  <c r="Z186" i="1"/>
  <c r="AF186" i="1"/>
  <c r="AT186" i="1"/>
  <c r="BV186" i="1"/>
  <c r="CH186" i="1"/>
  <c r="CP186" i="1"/>
  <c r="Q10" i="1"/>
  <c r="AG10" i="1"/>
  <c r="CT23" i="1"/>
  <c r="CV23" i="1" s="1"/>
  <c r="M35" i="1"/>
  <c r="AC35" i="1"/>
  <c r="AS35" i="1"/>
  <c r="BI35" i="1"/>
  <c r="BY35" i="1"/>
  <c r="W47" i="1"/>
  <c r="AM47" i="1"/>
  <c r="AU47" i="1"/>
  <c r="BC47" i="1"/>
  <c r="BK47" i="1"/>
  <c r="BS47" i="1"/>
  <c r="CA47" i="1"/>
  <c r="CI47" i="1"/>
  <c r="CQ47" i="1"/>
  <c r="CU52" i="1"/>
  <c r="W65" i="1"/>
  <c r="AM65" i="1"/>
  <c r="AU65" i="1"/>
  <c r="BC65" i="1"/>
  <c r="BK65" i="1"/>
  <c r="BS65" i="1"/>
  <c r="CA65" i="1"/>
  <c r="CI65" i="1"/>
  <c r="CU89" i="1"/>
  <c r="CU61" i="1"/>
  <c r="BJ186" i="1"/>
  <c r="CU40" i="1"/>
  <c r="CU53" i="1"/>
  <c r="CU82" i="1"/>
  <c r="AI78" i="1"/>
  <c r="AQ78" i="1"/>
  <c r="AY78" i="1"/>
  <c r="BG78" i="1"/>
  <c r="BO78" i="1"/>
  <c r="BW78" i="1"/>
  <c r="CE78" i="1"/>
  <c r="CM78" i="1"/>
  <c r="CT78" i="1"/>
  <c r="Q97" i="1"/>
  <c r="Y97" i="1"/>
  <c r="AG97" i="1"/>
  <c r="CS97" i="1"/>
  <c r="AK104" i="1"/>
  <c r="AS104" i="1"/>
  <c r="BQ104" i="1"/>
  <c r="BY104" i="1"/>
  <c r="CO104" i="1"/>
  <c r="S104" i="1"/>
  <c r="AA104" i="1"/>
  <c r="AI104" i="1"/>
  <c r="O118" i="1"/>
  <c r="CU120" i="1"/>
  <c r="CU155" i="1"/>
  <c r="CU157" i="1"/>
  <c r="CU156" i="1" s="1"/>
  <c r="Q173" i="1"/>
  <c r="Y173" i="1"/>
  <c r="AG173" i="1"/>
  <c r="AO173" i="1"/>
  <c r="AW173" i="1"/>
  <c r="BE173" i="1"/>
  <c r="BU173" i="1"/>
  <c r="CC173" i="1"/>
  <c r="CS173" i="1"/>
  <c r="CU150" i="1"/>
  <c r="CU182" i="1"/>
  <c r="CU183" i="1"/>
  <c r="CU108" i="1"/>
  <c r="CU109" i="1"/>
  <c r="AG118" i="1"/>
  <c r="BM118" i="1"/>
  <c r="CQ128" i="1"/>
  <c r="O147" i="1"/>
  <c r="W147" i="1"/>
  <c r="AE147" i="1"/>
  <c r="BC147" i="1"/>
  <c r="BS147" i="1"/>
  <c r="CI147" i="1"/>
  <c r="CQ147" i="1"/>
  <c r="CU96" i="1"/>
  <c r="W10" i="1"/>
  <c r="AE10" i="1"/>
  <c r="BC10" i="1"/>
  <c r="BK10" i="1"/>
  <c r="AB186" i="1"/>
  <c r="AX186" i="1"/>
  <c r="BN186" i="1"/>
  <c r="CD186" i="1"/>
  <c r="CS10" i="1"/>
  <c r="CU14" i="1"/>
  <c r="CU15" i="1"/>
  <c r="CV25" i="1"/>
  <c r="CU27" i="1"/>
  <c r="CU26" i="1" s="1"/>
  <c r="CV29" i="1"/>
  <c r="CT31" i="1"/>
  <c r="CU19" i="1"/>
  <c r="CU23" i="1"/>
  <c r="CU25" i="1"/>
  <c r="CU24" i="1" s="1"/>
  <c r="CU11" i="1"/>
  <c r="CU12" i="1"/>
  <c r="CU30" i="1"/>
  <c r="O10" i="1"/>
  <c r="AU10" i="1"/>
  <c r="AO28" i="1"/>
  <c r="AW28" i="1"/>
  <c r="BE28" i="1"/>
  <c r="BM28" i="1"/>
  <c r="BU28" i="1"/>
  <c r="CC28" i="1"/>
  <c r="CK28" i="1"/>
  <c r="BS10" i="1"/>
  <c r="CA10" i="1"/>
  <c r="CI10" i="1"/>
  <c r="CU13" i="1"/>
  <c r="CU29" i="1"/>
  <c r="CU28" i="1" s="1"/>
  <c r="AM28" i="1"/>
  <c r="AU28" i="1"/>
  <c r="BC28" i="1"/>
  <c r="BK28" i="1"/>
  <c r="BS28" i="1"/>
  <c r="CA28" i="1"/>
  <c r="CI28" i="1"/>
  <c r="CQ28" i="1"/>
  <c r="W32" i="1"/>
  <c r="W31" i="1" s="1"/>
  <c r="CO39" i="1"/>
  <c r="O44" i="1"/>
  <c r="W44" i="1"/>
  <c r="AE44" i="1"/>
  <c r="Q47" i="1"/>
  <c r="Y47" i="1"/>
  <c r="AG47" i="1"/>
  <c r="CS47" i="1"/>
  <c r="CU50" i="1"/>
  <c r="CU51" i="1"/>
  <c r="CU59" i="1"/>
  <c r="U58" i="1"/>
  <c r="AC58" i="1"/>
  <c r="AK58" i="1"/>
  <c r="AS58" i="1"/>
  <c r="BA58" i="1"/>
  <c r="BI58" i="1"/>
  <c r="BQ58" i="1"/>
  <c r="BY58" i="1"/>
  <c r="CG58" i="1"/>
  <c r="CO58" i="1"/>
  <c r="CU60" i="1"/>
  <c r="AO62" i="1"/>
  <c r="AW62" i="1"/>
  <c r="BE62" i="1"/>
  <c r="BM62" i="1"/>
  <c r="BU62" i="1"/>
  <c r="CC62" i="1"/>
  <c r="CK62" i="1"/>
  <c r="CQ65" i="1"/>
  <c r="CU67" i="1"/>
  <c r="CU74" i="1"/>
  <c r="CU75" i="1"/>
  <c r="AM73" i="1"/>
  <c r="AU73" i="1"/>
  <c r="BC73" i="1"/>
  <c r="BK73" i="1"/>
  <c r="BS73" i="1"/>
  <c r="CU79" i="1"/>
  <c r="W78" i="1"/>
  <c r="AE78" i="1"/>
  <c r="AM78" i="1"/>
  <c r="AU78" i="1"/>
  <c r="BC78" i="1"/>
  <c r="BK78" i="1"/>
  <c r="BS78" i="1"/>
  <c r="CA78" i="1"/>
  <c r="CI78" i="1"/>
  <c r="CQ78" i="1"/>
  <c r="CU88" i="1"/>
  <c r="CU95" i="1"/>
  <c r="S97" i="1"/>
  <c r="AA97" i="1"/>
  <c r="AI97" i="1"/>
  <c r="AQ97" i="1"/>
  <c r="AY97" i="1"/>
  <c r="BG97" i="1"/>
  <c r="BO97" i="1"/>
  <c r="BW97" i="1"/>
  <c r="CE97" i="1"/>
  <c r="CM97" i="1"/>
  <c r="CU102" i="1"/>
  <c r="CU103" i="1"/>
  <c r="CU105" i="1"/>
  <c r="W104" i="1"/>
  <c r="AE104" i="1"/>
  <c r="CU106" i="1"/>
  <c r="CU107" i="1"/>
  <c r="U35" i="1"/>
  <c r="AK35" i="1"/>
  <c r="BA35" i="1"/>
  <c r="CO35" i="1"/>
  <c r="W39" i="1"/>
  <c r="AE39" i="1"/>
  <c r="Q44" i="1"/>
  <c r="Y44" i="1"/>
  <c r="AG44" i="1"/>
  <c r="AO44" i="1"/>
  <c r="AW44" i="1"/>
  <c r="BE44" i="1"/>
  <c r="BM44" i="1"/>
  <c r="BU44" i="1"/>
  <c r="CC44" i="1"/>
  <c r="CK44" i="1"/>
  <c r="O58" i="1"/>
  <c r="W58" i="1"/>
  <c r="AE58" i="1"/>
  <c r="Q73" i="1"/>
  <c r="Y73" i="1"/>
  <c r="AG73" i="1"/>
  <c r="CS73" i="1"/>
  <c r="CU36" i="1"/>
  <c r="W35" i="1"/>
  <c r="AE35" i="1"/>
  <c r="AQ47" i="1"/>
  <c r="AY47" i="1"/>
  <c r="BG47" i="1"/>
  <c r="BO47" i="1"/>
  <c r="BW47" i="1"/>
  <c r="CE47" i="1"/>
  <c r="CM47" i="1"/>
  <c r="CU54" i="1"/>
  <c r="CU55" i="1"/>
  <c r="AO58" i="1"/>
  <c r="AW58" i="1"/>
  <c r="BE58" i="1"/>
  <c r="BM58" i="1"/>
  <c r="BU58" i="1"/>
  <c r="CC58" i="1"/>
  <c r="CK58" i="1"/>
  <c r="CU63" i="1"/>
  <c r="CU62" i="1" s="1"/>
  <c r="CU64" i="1"/>
  <c r="O68" i="1"/>
  <c r="W68" i="1"/>
  <c r="AE68" i="1"/>
  <c r="CU92" i="1"/>
  <c r="CI97" i="1"/>
  <c r="W97" i="1"/>
  <c r="CQ97" i="1"/>
  <c r="AQ104" i="1"/>
  <c r="AY104" i="1"/>
  <c r="BG104" i="1"/>
  <c r="BO104" i="1"/>
  <c r="BW104" i="1"/>
  <c r="CE104" i="1"/>
  <c r="CM104" i="1"/>
  <c r="CT104" i="1"/>
  <c r="CV105" i="1"/>
  <c r="CM28" i="1"/>
  <c r="CU34" i="1"/>
  <c r="CU33" i="1" s="1"/>
  <c r="CU48" i="1"/>
  <c r="CU49" i="1"/>
  <c r="CO47" i="1"/>
  <c r="CU56" i="1"/>
  <c r="CU57" i="1"/>
  <c r="O62" i="1"/>
  <c r="W62" i="1"/>
  <c r="AE62" i="1"/>
  <c r="AO68" i="1"/>
  <c r="AW68" i="1"/>
  <c r="BE68" i="1"/>
  <c r="BM68" i="1"/>
  <c r="BU68" i="1"/>
  <c r="CC68" i="1"/>
  <c r="CK68" i="1"/>
  <c r="M73" i="1"/>
  <c r="U73" i="1"/>
  <c r="AC73" i="1"/>
  <c r="CO73" i="1"/>
  <c r="CU80" i="1"/>
  <c r="AK78" i="1"/>
  <c r="AS78" i="1"/>
  <c r="BA78" i="1"/>
  <c r="BI78" i="1"/>
  <c r="BQ78" i="1"/>
  <c r="BY78" i="1"/>
  <c r="CG78" i="1"/>
  <c r="CU85" i="1"/>
  <c r="CU93" i="1"/>
  <c r="AO97" i="1"/>
  <c r="AW97" i="1"/>
  <c r="BE97" i="1"/>
  <c r="BM97" i="1"/>
  <c r="BU97" i="1"/>
  <c r="CC97" i="1"/>
  <c r="CK97" i="1"/>
  <c r="CU100" i="1"/>
  <c r="CU101" i="1"/>
  <c r="CU115" i="1"/>
  <c r="CU114" i="1" s="1"/>
  <c r="BU118" i="1"/>
  <c r="CC118" i="1"/>
  <c r="CK118" i="1"/>
  <c r="CS118" i="1"/>
  <c r="CU123" i="1"/>
  <c r="CU122" i="1" s="1"/>
  <c r="CU129" i="1"/>
  <c r="AM128" i="1"/>
  <c r="AU128" i="1"/>
  <c r="BC128" i="1"/>
  <c r="BK128" i="1"/>
  <c r="BS128" i="1"/>
  <c r="CA128" i="1"/>
  <c r="CI128" i="1"/>
  <c r="O128" i="1"/>
  <c r="W128" i="1"/>
  <c r="AE128" i="1"/>
  <c r="CU132" i="1"/>
  <c r="CU138" i="1"/>
  <c r="CU143" i="1"/>
  <c r="CU146" i="1"/>
  <c r="CU151" i="1"/>
  <c r="CU154" i="1"/>
  <c r="AM158" i="1"/>
  <c r="AU158" i="1"/>
  <c r="BC158" i="1"/>
  <c r="BK158" i="1"/>
  <c r="CU161" i="1"/>
  <c r="CU164" i="1"/>
  <c r="CU165" i="1"/>
  <c r="CU170" i="1"/>
  <c r="CU171" i="1"/>
  <c r="AK167" i="1"/>
  <c r="BA167" i="1"/>
  <c r="BI167" i="1"/>
  <c r="BQ167" i="1"/>
  <c r="CG167" i="1"/>
  <c r="CU174" i="1"/>
  <c r="CQ173" i="1"/>
  <c r="CU181" i="1"/>
  <c r="CU112" i="1"/>
  <c r="W111" i="1"/>
  <c r="AE111" i="1"/>
  <c r="CQ111" i="1"/>
  <c r="CU131" i="1"/>
  <c r="AO140" i="1"/>
  <c r="BE140" i="1"/>
  <c r="BU140" i="1"/>
  <c r="CK140" i="1"/>
  <c r="CU145" i="1"/>
  <c r="AY147" i="1"/>
  <c r="BO147" i="1"/>
  <c r="CE147" i="1"/>
  <c r="Q158" i="1"/>
  <c r="Y158" i="1"/>
  <c r="AG158" i="1"/>
  <c r="AO158" i="1"/>
  <c r="AW158" i="1"/>
  <c r="BE158" i="1"/>
  <c r="BM158" i="1"/>
  <c r="BU158" i="1"/>
  <c r="CC158" i="1"/>
  <c r="CK158" i="1"/>
  <c r="CS158" i="1"/>
  <c r="AW167" i="1"/>
  <c r="BE167" i="1"/>
  <c r="CC167" i="1"/>
  <c r="CK167" i="1"/>
  <c r="BQ173" i="1"/>
  <c r="AO111" i="1"/>
  <c r="AW111" i="1"/>
  <c r="BE111" i="1"/>
  <c r="BM111" i="1"/>
  <c r="BU111" i="1"/>
  <c r="CC111" i="1"/>
  <c r="CK111" i="1"/>
  <c r="CU119" i="1"/>
  <c r="AO128" i="1"/>
  <c r="BE128" i="1"/>
  <c r="BU128" i="1"/>
  <c r="CK128" i="1"/>
  <c r="CV134" i="1"/>
  <c r="M140" i="1"/>
  <c r="U140" i="1"/>
  <c r="AC140" i="1"/>
  <c r="CO140" i="1"/>
  <c r="W118" i="1"/>
  <c r="AM118" i="1"/>
  <c r="AU118" i="1"/>
  <c r="BC118" i="1"/>
  <c r="BK118" i="1"/>
  <c r="BS118" i="1"/>
  <c r="CA118" i="1"/>
  <c r="CI118" i="1"/>
  <c r="CQ118" i="1"/>
  <c r="M118" i="1"/>
  <c r="U118" i="1"/>
  <c r="AC118" i="1"/>
  <c r="M128" i="1"/>
  <c r="U128" i="1"/>
  <c r="AC128" i="1"/>
  <c r="CO128" i="1"/>
  <c r="CU136" i="1"/>
  <c r="CU141" i="1"/>
  <c r="O140" i="1"/>
  <c r="W140" i="1"/>
  <c r="AE140" i="1"/>
  <c r="AM140" i="1"/>
  <c r="AU140" i="1"/>
  <c r="BC140" i="1"/>
  <c r="BK140" i="1"/>
  <c r="BS140" i="1"/>
  <c r="CA140" i="1"/>
  <c r="CI140" i="1"/>
  <c r="CU144" i="1"/>
  <c r="CU152" i="1"/>
  <c r="CA167" i="1"/>
  <c r="CI167" i="1"/>
  <c r="O173" i="1"/>
  <c r="CT10" i="1"/>
  <c r="CV22" i="1"/>
  <c r="CU16" i="1"/>
  <c r="AN186" i="1"/>
  <c r="AR186" i="1"/>
  <c r="AV186" i="1"/>
  <c r="AZ186" i="1"/>
  <c r="BD186" i="1"/>
  <c r="BH186" i="1"/>
  <c r="BL186" i="1"/>
  <c r="BP186" i="1"/>
  <c r="BT186" i="1"/>
  <c r="BX186" i="1"/>
  <c r="CB186" i="1"/>
  <c r="CF186" i="1"/>
  <c r="CJ186" i="1"/>
  <c r="AM22" i="1"/>
  <c r="AM10" i="1" s="1"/>
  <c r="CT33" i="1"/>
  <c r="CT35" i="1"/>
  <c r="CU38" i="1"/>
  <c r="S35" i="1"/>
  <c r="S186" i="1" s="1"/>
  <c r="AA35" i="1"/>
  <c r="AA186" i="1" s="1"/>
  <c r="AI35" i="1"/>
  <c r="AI186" i="1" s="1"/>
  <c r="AQ35" i="1"/>
  <c r="AY35" i="1"/>
  <c r="BG35" i="1"/>
  <c r="BO35" i="1"/>
  <c r="BW35" i="1"/>
  <c r="CE35" i="1"/>
  <c r="CM35" i="1"/>
  <c r="CT39" i="1"/>
  <c r="CV40" i="1"/>
  <c r="CU43" i="1"/>
  <c r="CU42" i="1" s="1"/>
  <c r="CU37" i="1"/>
  <c r="O35" i="1"/>
  <c r="CU41" i="1"/>
  <c r="CU39" i="1" s="1"/>
  <c r="O39" i="1"/>
  <c r="CU45" i="1"/>
  <c r="CT44" i="1"/>
  <c r="CU46" i="1"/>
  <c r="CU66" i="1"/>
  <c r="CU65" i="1" s="1"/>
  <c r="CU72" i="1"/>
  <c r="CU71" i="1" s="1"/>
  <c r="CV74" i="1"/>
  <c r="O78" i="1"/>
  <c r="CU83" i="1"/>
  <c r="CU87" i="1"/>
  <c r="CU91" i="1"/>
  <c r="CU98" i="1"/>
  <c r="O97" i="1"/>
  <c r="CU99" i="1"/>
  <c r="AE97" i="1"/>
  <c r="AM104" i="1"/>
  <c r="AU104" i="1"/>
  <c r="AU186" i="1" s="1"/>
  <c r="BC104" i="1"/>
  <c r="BK104" i="1"/>
  <c r="BS104" i="1"/>
  <c r="CA104" i="1"/>
  <c r="CA186" i="1" s="1"/>
  <c r="CI104" i="1"/>
  <c r="CQ104" i="1"/>
  <c r="CV112" i="1"/>
  <c r="CT111" i="1"/>
  <c r="CU121" i="1"/>
  <c r="M58" i="1"/>
  <c r="M62" i="1"/>
  <c r="M68" i="1"/>
  <c r="O73" i="1"/>
  <c r="CU77" i="1"/>
  <c r="CV79" i="1"/>
  <c r="CU81" i="1"/>
  <c r="CU84" i="1"/>
  <c r="O104" i="1"/>
  <c r="O114" i="1"/>
  <c r="CV125" i="1"/>
  <c r="CT124" i="1"/>
  <c r="CU76" i="1"/>
  <c r="CV98" i="1"/>
  <c r="CT97" i="1"/>
  <c r="O111" i="1"/>
  <c r="CU113" i="1"/>
  <c r="CU111" i="1" s="1"/>
  <c r="CT42" i="1"/>
  <c r="CV42" i="1" s="1"/>
  <c r="BY73" i="1"/>
  <c r="CG73" i="1"/>
  <c r="CC73" i="1"/>
  <c r="CK73" i="1"/>
  <c r="CU86" i="1"/>
  <c r="CU90" i="1"/>
  <c r="CU94" i="1"/>
  <c r="CU110" i="1"/>
  <c r="O116" i="1"/>
  <c r="CU118" i="1"/>
  <c r="AK118" i="1"/>
  <c r="AS118" i="1"/>
  <c r="BA118" i="1"/>
  <c r="BI118" i="1"/>
  <c r="Q128" i="1"/>
  <c r="Y128" i="1"/>
  <c r="AG128" i="1"/>
  <c r="CS128" i="1"/>
  <c r="CU137" i="1"/>
  <c r="Q140" i="1"/>
  <c r="Y140" i="1"/>
  <c r="AG140" i="1"/>
  <c r="CS140" i="1"/>
  <c r="M147" i="1"/>
  <c r="U147" i="1"/>
  <c r="AC147" i="1"/>
  <c r="AK147" i="1"/>
  <c r="AS147" i="1"/>
  <c r="BA147" i="1"/>
  <c r="BI147" i="1"/>
  <c r="BQ147" i="1"/>
  <c r="BY147" i="1"/>
  <c r="CG147" i="1"/>
  <c r="CO147" i="1"/>
  <c r="CU148" i="1"/>
  <c r="Q147" i="1"/>
  <c r="Y147" i="1"/>
  <c r="AG147" i="1"/>
  <c r="AO147" i="1"/>
  <c r="AW147" i="1"/>
  <c r="BE147" i="1"/>
  <c r="BM147" i="1"/>
  <c r="BU147" i="1"/>
  <c r="CC147" i="1"/>
  <c r="CK147" i="1"/>
  <c r="CS147" i="1"/>
  <c r="CV119" i="1"/>
  <c r="CT118" i="1"/>
  <c r="CU125" i="1"/>
  <c r="CU124" i="1" s="1"/>
  <c r="CU127" i="1"/>
  <c r="CU126" i="1" s="1"/>
  <c r="CU130" i="1"/>
  <c r="CU135" i="1"/>
  <c r="CU139" i="1"/>
  <c r="CU142" i="1"/>
  <c r="AK173" i="1"/>
  <c r="BQ118" i="1"/>
  <c r="BY118" i="1"/>
  <c r="CG118" i="1"/>
  <c r="CO118" i="1"/>
  <c r="CV123" i="1"/>
  <c r="CT122" i="1"/>
  <c r="M133" i="1"/>
  <c r="U133" i="1"/>
  <c r="AC133" i="1"/>
  <c r="AK133" i="1"/>
  <c r="AS133" i="1"/>
  <c r="BA133" i="1"/>
  <c r="BI133" i="1"/>
  <c r="BQ133" i="1"/>
  <c r="BY133" i="1"/>
  <c r="CG133" i="1"/>
  <c r="CO133" i="1"/>
  <c r="CU134" i="1"/>
  <c r="Q133" i="1"/>
  <c r="Y133" i="1"/>
  <c r="AG133" i="1"/>
  <c r="AO133" i="1"/>
  <c r="AW133" i="1"/>
  <c r="BE133" i="1"/>
  <c r="BM133" i="1"/>
  <c r="BU133" i="1"/>
  <c r="CC133" i="1"/>
  <c r="CK133" i="1"/>
  <c r="CS133" i="1"/>
  <c r="CT126" i="1"/>
  <c r="CV126" i="1" s="1"/>
  <c r="CT147" i="1"/>
  <c r="CU149" i="1"/>
  <c r="CU153" i="1"/>
  <c r="CT158" i="1"/>
  <c r="CV159" i="1"/>
  <c r="O126" i="1"/>
  <c r="CU159" i="1"/>
  <c r="M173" i="1"/>
  <c r="U173" i="1"/>
  <c r="AC173" i="1"/>
  <c r="AS173" i="1"/>
  <c r="BA173" i="1"/>
  <c r="BI173" i="1"/>
  <c r="BY173" i="1"/>
  <c r="CG173" i="1"/>
  <c r="CO173" i="1"/>
  <c r="CU175" i="1"/>
  <c r="CU160" i="1"/>
  <c r="M162" i="1"/>
  <c r="U162" i="1"/>
  <c r="AC162" i="1"/>
  <c r="AK162" i="1"/>
  <c r="AS162" i="1"/>
  <c r="BA162" i="1"/>
  <c r="BI162" i="1"/>
  <c r="BQ162" i="1"/>
  <c r="BY162" i="1"/>
  <c r="CG162" i="1"/>
  <c r="CO162" i="1"/>
  <c r="CU163" i="1"/>
  <c r="CU166" i="1"/>
  <c r="Q167" i="1"/>
  <c r="Y167" i="1"/>
  <c r="AG167" i="1"/>
  <c r="CS167" i="1"/>
  <c r="Q162" i="1"/>
  <c r="Y162" i="1"/>
  <c r="AG162" i="1"/>
  <c r="AO162" i="1"/>
  <c r="AW162" i="1"/>
  <c r="BE162" i="1"/>
  <c r="BM162" i="1"/>
  <c r="BU162" i="1"/>
  <c r="CC162" i="1"/>
  <c r="CK162" i="1"/>
  <c r="CS162" i="1"/>
  <c r="CU168" i="1"/>
  <c r="M167" i="1"/>
  <c r="U167" i="1"/>
  <c r="AC167" i="1"/>
  <c r="CO167" i="1"/>
  <c r="CU169" i="1"/>
  <c r="CU172" i="1"/>
  <c r="CU176" i="1"/>
  <c r="CU180" i="1"/>
  <c r="CU184" i="1"/>
  <c r="CV163" i="1"/>
  <c r="AW186" i="1" l="1"/>
  <c r="CU140" i="1"/>
  <c r="CU35" i="1"/>
  <c r="CM186" i="1"/>
  <c r="AG186" i="1"/>
  <c r="CU73" i="1"/>
  <c r="BW186" i="1"/>
  <c r="AQ186" i="1"/>
  <c r="CU32" i="1"/>
  <c r="CU31" i="1" s="1"/>
  <c r="O186" i="1"/>
  <c r="CU47" i="1"/>
  <c r="CC186" i="1"/>
  <c r="Q186" i="1"/>
  <c r="CU58" i="1"/>
  <c r="CI186" i="1"/>
  <c r="AO186" i="1"/>
  <c r="BA186" i="1"/>
  <c r="CU78" i="1"/>
  <c r="BM186" i="1"/>
  <c r="BI186" i="1"/>
  <c r="BQ186" i="1"/>
  <c r="AS186" i="1"/>
  <c r="CK186" i="1"/>
  <c r="CU173" i="1"/>
  <c r="BE186" i="1"/>
  <c r="CO186" i="1"/>
  <c r="AK186" i="1"/>
  <c r="CS186" i="1"/>
  <c r="CG186" i="1"/>
  <c r="BC186" i="1"/>
  <c r="CU44" i="1"/>
  <c r="CE186" i="1"/>
  <c r="AY186" i="1"/>
  <c r="BU186" i="1"/>
  <c r="BY186" i="1"/>
  <c r="AC186" i="1"/>
  <c r="Y186" i="1"/>
  <c r="CU104" i="1"/>
  <c r="BS186" i="1"/>
  <c r="BO186" i="1"/>
  <c r="CV186" i="1"/>
  <c r="U186" i="1"/>
  <c r="CU128" i="1"/>
  <c r="M186" i="1"/>
  <c r="CQ186" i="1"/>
  <c r="BK186" i="1"/>
  <c r="AE186" i="1"/>
  <c r="BG186" i="1"/>
  <c r="AM186" i="1"/>
  <c r="W186" i="1"/>
  <c r="CU162" i="1"/>
  <c r="CU158" i="1"/>
  <c r="CU133" i="1"/>
  <c r="CT186" i="1"/>
  <c r="CU22" i="1"/>
  <c r="CU10" i="1" s="1"/>
  <c r="CU167" i="1"/>
  <c r="CU147" i="1"/>
  <c r="CU97" i="1"/>
  <c r="CW186" i="1" l="1"/>
  <c r="CU186" i="1"/>
  <c r="CT191" i="1"/>
  <c r="CU191" i="1" l="1"/>
</calcChain>
</file>

<file path=xl/sharedStrings.xml><?xml version="1.0" encoding="utf-8"?>
<sst xmlns="http://schemas.openxmlformats.org/spreadsheetml/2006/main" count="420" uniqueCount="300">
  <si>
    <t>Код профиля 2018</t>
  </si>
  <si>
    <t>Код КСГ 2018</t>
  </si>
  <si>
    <t>КПГ / КСГ</t>
  </si>
  <si>
    <t>базовая ставка с 01.01.2018</t>
  </si>
  <si>
    <t>коэффициент относительной затратоемкости с 01.01.2018</t>
  </si>
  <si>
    <t>управленческий коэффициент с 01.01.2018</t>
  </si>
  <si>
    <t>управленческий коэффициент с 01.10.2018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</si>
  <si>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</si>
  <si>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</si>
  <si>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"Краевая клиническая больница N 2" министерства здравоохранения Хабаровского края</t>
  </si>
  <si>
    <t>КГБУЗ "Детская краевая клиническая больница" им. А.К. Пиотровича МЗ Хабаровского края</t>
  </si>
  <si>
    <t>КГБУЗ "Краевой клинический центр онкологии" МЗ Хабаровского края</t>
  </si>
  <si>
    <t>КГБУЗ "Перинатальный центр" МЗ Хабаровского края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</si>
  <si>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</si>
  <si>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</si>
  <si>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НУЗ "Дорожная клиническая больница на станции Хабаровск-1 ОАО "Российские железные дороги"</t>
  </si>
  <si>
    <t>КГБУЗ "Городская больница N2 им. Д.Н. Матвеева" МЗ Хабаровского края</t>
  </si>
  <si>
    <t>КГБУЗ "Городская клиническая больница N 10" министерства здравоохранения Хабаровского края</t>
  </si>
  <si>
    <t>КГБУЗ  "Городской онкологический диспансер" МЗ</t>
  </si>
  <si>
    <t>НУЗ "Отделенческая больница на станции Комсомольск ОАО "Российские железные дороги"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</si>
  <si>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</si>
  <si>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КГБУЗ "Городская клиническая больница N 11" министерства здравоохранения Хабаровского края</t>
  </si>
  <si>
    <t>КГБУЗ "Родильный дом N 1" МЗ Хабаровского края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</si>
  <si>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</si>
  <si>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</si>
  <si>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"Детский санаторий Амурский" МЗ ХК</t>
  </si>
  <si>
    <t>ФКУЗ "Медико-санитарная часть МВД Российской Федерации по Хабаровскому краю"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</si>
  <si>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</si>
  <si>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</si>
  <si>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</si>
  <si>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</si>
  <si>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</si>
  <si>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</si>
  <si>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</si>
  <si>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</si>
  <si>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</si>
  <si>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</si>
  <si>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"Детская городская больница" МЗ ХК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</si>
  <si>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</si>
  <si>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</si>
  <si>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</si>
  <si>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</si>
  <si>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</si>
  <si>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</si>
  <si>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</si>
  <si>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</si>
  <si>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</si>
  <si>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</si>
  <si>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</si>
  <si>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</si>
  <si>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"ЭКО-центр"</t>
  </si>
  <si>
    <t>ИТОГО</t>
  </si>
  <si>
    <t>с 01.01.2018</t>
  </si>
  <si>
    <t>0352001</t>
  </si>
  <si>
    <t>0310001</t>
  </si>
  <si>
    <t>0252001</t>
  </si>
  <si>
    <t>0351001</t>
  </si>
  <si>
    <t>0252002</t>
  </si>
  <si>
    <t>0351002</t>
  </si>
  <si>
    <t>0353001</t>
  </si>
  <si>
    <t>4346001</t>
  </si>
  <si>
    <t>2141002</t>
  </si>
  <si>
    <t>2141010</t>
  </si>
  <si>
    <t>3151001</t>
  </si>
  <si>
    <t>4346004</t>
  </si>
  <si>
    <t>0352006</t>
  </si>
  <si>
    <t>2144011</t>
  </si>
  <si>
    <t>2148001</t>
  </si>
  <si>
    <t>2241001</t>
  </si>
  <si>
    <t>2241009</t>
  </si>
  <si>
    <t>2223001</t>
  </si>
  <si>
    <t>8156001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</si>
  <si>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</si>
  <si>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</si>
  <si>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</si>
  <si>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</si>
  <si>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</si>
  <si>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</si>
  <si>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</si>
  <si>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</si>
  <si>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</si>
  <si>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</si>
  <si>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</si>
  <si>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1340014</t>
  </si>
  <si>
    <t>1340006</t>
  </si>
  <si>
    <t>6349008</t>
  </si>
  <si>
    <t>1343008</t>
  </si>
  <si>
    <t>1340007</t>
  </si>
  <si>
    <t>1340010</t>
  </si>
  <si>
    <t>1340013</t>
  </si>
  <si>
    <t>1343004</t>
  </si>
  <si>
    <t>1343171</t>
  </si>
  <si>
    <t>1340003</t>
  </si>
  <si>
    <t>1340001</t>
  </si>
  <si>
    <t>1340012</t>
  </si>
  <si>
    <t>2106184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</si>
  <si>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</si>
  <si>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</si>
  <si>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</si>
  <si>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</si>
  <si>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</t>
  </si>
  <si>
    <t>подуровень 3.2</t>
  </si>
  <si>
    <t>подуровень 3.3</t>
  </si>
  <si>
    <t>подуровень 2.1</t>
  </si>
  <si>
    <t>подуровень 2.2</t>
  </si>
  <si>
    <t>подуровень 1.3</t>
  </si>
  <si>
    <t>подуровень 1.2</t>
  </si>
  <si>
    <t>подуровень 1.4</t>
  </si>
  <si>
    <t>подуровень 1.5</t>
  </si>
  <si>
    <t>количество больных</t>
  </si>
  <si>
    <t>стоимость</t>
  </si>
  <si>
    <t>количество случаев</t>
  </si>
  <si>
    <t xml:space="preserve">КУСмо 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</si>
  <si>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</si>
  <si>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</si>
  <si>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</si>
  <si>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</si>
  <si>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</si>
  <si>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</si>
  <si>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оплодотворение, 1-4 этап без криоконсервации эмбрионов</t>
  </si>
  <si>
    <t>5.1.</t>
  </si>
  <si>
    <t>1-4 этап с криоконсервацией эмбрионов</t>
  </si>
  <si>
    <t>5.2.</t>
  </si>
  <si>
    <t>1-4 этап без криоконсервации эмбрионов</t>
  </si>
  <si>
    <t>5.3.</t>
  </si>
  <si>
    <t>1-3 этап с криоконсервацией эмбрионов</t>
  </si>
  <si>
    <t>5.4.</t>
  </si>
  <si>
    <t>1-3 этап без криоконсервации эмбрионов</t>
  </si>
  <si>
    <t>5.5.</t>
  </si>
  <si>
    <t>1-2 этап без криоконсервации</t>
  </si>
  <si>
    <t>5.6.</t>
  </si>
  <si>
    <t>Размораживание криоконсервированных эмбрионов с последующим переносом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</si>
  <si>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</si>
  <si>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</si>
  <si>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</si>
  <si>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</si>
  <si>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</si>
  <si>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</si>
  <si>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</si>
  <si>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 (уровень 1)</t>
  </si>
  <si>
    <t>Болезни крови (уровень 2)</t>
  </si>
  <si>
    <t>Дерматовенерология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</si>
  <si>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</si>
  <si>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</si>
  <si>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</si>
  <si>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</si>
  <si>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</si>
  <si>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</si>
  <si>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</si>
  <si>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</si>
  <si>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</si>
  <si>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</si>
  <si>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</si>
  <si>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</si>
  <si>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</si>
  <si>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</si>
  <si>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</si>
  <si>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</si>
  <si>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</si>
  <si>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</si>
  <si>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</si>
  <si>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</si>
  <si>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</si>
  <si>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</si>
  <si>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</si>
  <si>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</si>
  <si>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</si>
  <si>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</si>
  <si>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</si>
  <si>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</si>
  <si>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</si>
  <si>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</si>
  <si>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</si>
  <si>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</si>
  <si>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</si>
  <si>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</si>
  <si>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</si>
  <si>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</si>
  <si>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</si>
  <si>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</si>
  <si>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</si>
  <si>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</si>
  <si>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</si>
  <si>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</si>
  <si>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</si>
  <si>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</si>
  <si>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</si>
  <si>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</si>
  <si>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</si>
  <si>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</si>
  <si>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</si>
  <si>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</si>
  <si>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</si>
  <si>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</si>
  <si>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</si>
  <si>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</si>
  <si>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</si>
  <si>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</si>
  <si>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</si>
  <si>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</si>
  <si>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</si>
  <si>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</si>
  <si>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</si>
  <si>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</si>
  <si>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</si>
  <si>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</si>
  <si>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</si>
  <si>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Оториноларингология</t>
  </si>
  <si>
    <t>Болезни уха, горла, носа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</si>
  <si>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</si>
  <si>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</si>
  <si>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</si>
  <si>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</si>
  <si>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</si>
  <si>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</si>
  <si>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</si>
  <si>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</si>
  <si>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</si>
  <si>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</si>
  <si>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</si>
  <si>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</si>
  <si>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</si>
  <si>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</si>
  <si>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</si>
  <si>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</si>
  <si>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</si>
  <si>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</si>
  <si>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</si>
  <si>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</si>
  <si>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</si>
  <si>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</si>
  <si>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</si>
  <si>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</si>
  <si>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</si>
  <si>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</si>
  <si>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</si>
  <si>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</si>
  <si>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</si>
  <si>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</si>
  <si>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</si>
  <si>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</si>
  <si>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</si>
  <si>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травмы, болезни мягких тканей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</si>
  <si>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</si>
  <si>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</si>
  <si>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</si>
  <si>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</si>
  <si>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</si>
  <si>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</si>
  <si>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</si>
  <si>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</si>
  <si>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</si>
  <si>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</si>
  <si>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</si>
  <si>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</si>
  <si>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</si>
  <si>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</si>
  <si>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</si>
  <si>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</si>
  <si>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</si>
  <si>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</si>
  <si>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</si>
  <si>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</si>
  <si>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Операции на желчном пузыре и желчевыводящих путях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</si>
  <si>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</si>
  <si>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</si>
  <si>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</si>
  <si>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</si>
  <si>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</si>
  <si>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</si>
  <si>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</si>
  <si>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</si>
  <si>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</si>
  <si>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</si>
  <si>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</si>
  <si>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</si>
  <si>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</si>
  <si>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</si>
  <si>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Комплексное лечение  с применением препаратов иммуноглобулина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</si>
  <si>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</si>
  <si>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</si>
  <si>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</si>
  <si>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</si>
  <si>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Медицинская реабилитация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</si>
  <si>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</si>
  <si>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</si>
  <si>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</si>
  <si>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</si>
  <si>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</si>
  <si>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</si>
  <si>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(2 балла по ШРМ)</t>
  </si>
  <si>
    <t>Медицинская реабилитация пациентов с соматическими заболеваниями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</si>
  <si>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</si>
  <si>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</si>
  <si>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</si>
  <si>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</si>
  <si>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2018 год </t>
  </si>
  <si>
    <t>Приложение № 4</t>
  </si>
  <si>
    <t>к Решению Комиссии  по разработке ТП ОМС   
от 26.12.2018  № 10</t>
  </si>
  <si>
    <t>26.12.2018 №10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</si>
</sst>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0;[Red]0"/>
    <numFmt numFmtId="165" formatCode="_-* #,##0_р_._-;\-* #,##0_р_._-;_-* &quot;-&quot;_р_._-;_-@_-"/>
    <numFmt numFmtId="166" formatCode="#,##0.0"/>
    <numFmt numFmtId="167" formatCode="0.000"/>
    <numFmt numFmtId="168" formatCode="_-* #,##0.0\ _₽_-;\-* #,##0.0\ _₽_-;_-* &quot;-&quot;?\ _₽_-;_-@_-"/>
    <numFmt numFmtId="169" formatCode="_-* #,##0.00_р_._-;\-* #,##0.00_р_._-;_-* &quot;-&quot;_р_._-;_-@_-"/>
    <numFmt numFmtId="170" formatCode="_-* #,##0.00000_р_._-;\-* #,##0.00000_р_._-;_-* &quot;-&quot;_р_._-;_-@_-"/>
    <numFmt numFmtId="171" formatCode="_-* #,##0.00_р_._-;\-* #,##0.00_р_._-;_-* &quot;-&quot;??_р_._-;_-@_-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2"/>
      <charset val="204"/>
    </font>
    <font>
      <b/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9"/>
      <name val="Times New Roman"/>
      <family val="2"/>
      <charset val="204"/>
    </font>
    <font>
      <sz val="9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8">
    <xf numFmtId="0" fontId="0" fillId="0" borderId="0"/>
    <xf numFmtId="0" fontId="6" fillId="0" borderId="0"/>
    <xf numFmtId="0" fontId="6" fillId="0" borderId="0"/>
    <xf numFmtId="0" fontId="19" fillId="0" borderId="0"/>
    <xf numFmtId="0" fontId="22" fillId="0" borderId="0"/>
    <xf numFmtId="0" fontId="6" fillId="0" borderId="0"/>
    <xf numFmtId="0" fontId="23" fillId="0" borderId="0"/>
    <xf numFmtId="0" fontId="6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6" fillId="0" borderId="0"/>
    <xf numFmtId="0" fontId="23" fillId="0" borderId="0"/>
    <xf numFmtId="0" fontId="21" fillId="0" borderId="0" applyFill="0" applyBorder="0" applyProtection="0">
      <alignment wrapText="1"/>
      <protection locked="0"/>
    </xf>
    <xf numFmtId="9" fontId="19" fillId="0" borderId="0" applyFont="0" applyFill="0" applyBorder="0" applyAlignment="0" applyProtection="0"/>
    <xf numFmtId="9" fontId="23" fillId="0" borderId="0" quotePrefix="1" applyFont="0" applyFill="0" applyBorder="0" applyAlignment="0">
      <protection locked="0"/>
    </xf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23" fillId="0" borderId="0" quotePrefix="1" applyFont="0" applyFill="0" applyBorder="0" applyAlignment="0">
      <protection locked="0"/>
    </xf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</cellStyleXfs>
  <cellXfs count="122">
    <xf numFmtId="0" fontId="0" fillId="0" borderId="0" xfId="0"/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/>
    <xf numFmtId="165" fontId="10" fillId="0" borderId="5" xfId="1" applyNumberFormat="1" applyFont="1" applyFill="1" applyBorder="1" applyAlignment="1">
      <alignment horizontal="center" vertical="center" wrapText="1"/>
    </xf>
    <xf numFmtId="1" fontId="11" fillId="0" borderId="2" xfId="1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>
      <alignment horizontal="center" vertical="center" wrapText="1"/>
    </xf>
    <xf numFmtId="1" fontId="10" fillId="0" borderId="5" xfId="1" applyNumberFormat="1" applyFont="1" applyFill="1" applyBorder="1" applyAlignment="1">
      <alignment horizontal="center" vertical="center" wrapText="1"/>
    </xf>
    <xf numFmtId="1" fontId="11" fillId="0" borderId="5" xfId="1" applyNumberFormat="1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 wrapText="1"/>
    </xf>
    <xf numFmtId="0" fontId="14" fillId="0" borderId="9" xfId="1" applyFont="1" applyFill="1" applyBorder="1" applyAlignment="1">
      <alignment horizontal="center" vertical="center" wrapText="1"/>
    </xf>
    <xf numFmtId="166" fontId="14" fillId="0" borderId="9" xfId="1" applyNumberFormat="1" applyFont="1" applyFill="1" applyBorder="1" applyAlignment="1">
      <alignment horizontal="center" vertical="center" wrapText="1"/>
    </xf>
    <xf numFmtId="167" fontId="15" fillId="0" borderId="2" xfId="1" applyNumberFormat="1" applyFont="1" applyFill="1" applyBorder="1" applyAlignment="1">
      <alignment horizontal="center" vertical="center" wrapText="1"/>
    </xf>
    <xf numFmtId="167" fontId="10" fillId="0" borderId="2" xfId="1" applyNumberFormat="1" applyFont="1" applyFill="1" applyBorder="1" applyAlignment="1">
      <alignment horizontal="center" vertical="center" wrapText="1"/>
    </xf>
    <xf numFmtId="1" fontId="15" fillId="0" borderId="2" xfId="1" applyNumberFormat="1" applyFont="1" applyFill="1" applyBorder="1" applyAlignment="1">
      <alignment horizontal="center" vertical="center" wrapText="1"/>
    </xf>
    <xf numFmtId="167" fontId="11" fillId="0" borderId="5" xfId="1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5" fontId="9" fillId="0" borderId="5" xfId="2" applyNumberFormat="1" applyFont="1" applyFill="1" applyBorder="1" applyAlignment="1">
      <alignment horizontal="center" vertical="center" wrapText="1"/>
    </xf>
    <xf numFmtId="165" fontId="8" fillId="0" borderId="5" xfId="1" applyNumberFormat="1" applyFont="1" applyFill="1" applyBorder="1" applyAlignment="1">
      <alignment horizontal="center" vertical="center" wrapText="1"/>
    </xf>
    <xf numFmtId="165" fontId="9" fillId="0" borderId="5" xfId="1" applyNumberFormat="1" applyFont="1" applyFill="1" applyBorder="1" applyAlignment="1">
      <alignment horizontal="center" vertical="center" wrapText="1"/>
    </xf>
    <xf numFmtId="165" fontId="8" fillId="0" borderId="5" xfId="2" applyNumberFormat="1" applyFont="1" applyFill="1" applyBorder="1" applyAlignment="1">
      <alignment horizontal="center" vertical="center" wrapText="1"/>
    </xf>
    <xf numFmtId="165" fontId="9" fillId="0" borderId="5" xfId="2" applyNumberFormat="1" applyFont="1" applyFill="1" applyBorder="1" applyAlignment="1">
      <alignment horizontal="right" vertical="center" wrapText="1"/>
    </xf>
    <xf numFmtId="3" fontId="8" fillId="0" borderId="3" xfId="2" applyNumberFormat="1" applyFont="1" applyFill="1" applyBorder="1" applyAlignment="1">
      <alignment horizontal="center" vertical="center" wrapText="1"/>
    </xf>
    <xf numFmtId="165" fontId="9" fillId="0" borderId="5" xfId="1" applyNumberFormat="1" applyFont="1" applyFill="1" applyBorder="1" applyAlignment="1">
      <alignment horizontal="right" vertical="center" wrapText="1"/>
    </xf>
    <xf numFmtId="3" fontId="14" fillId="0" borderId="3" xfId="1" applyNumberFormat="1" applyFont="1" applyFill="1" applyBorder="1" applyAlignment="1">
      <alignment horizontal="center" vertical="center" wrapText="1"/>
    </xf>
    <xf numFmtId="165" fontId="14" fillId="0" borderId="5" xfId="1" applyNumberFormat="1" applyFont="1" applyFill="1" applyBorder="1" applyAlignment="1">
      <alignment horizontal="center" vertical="center" wrapText="1"/>
    </xf>
    <xf numFmtId="165" fontId="18" fillId="0" borderId="5" xfId="2" applyNumberFormat="1" applyFont="1" applyFill="1" applyBorder="1" applyAlignment="1">
      <alignment horizontal="center" vertical="center" wrapText="1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3" xfId="2" applyNumberFormat="1" applyFont="1" applyFill="1" applyBorder="1" applyAlignment="1">
      <alignment horizontal="center" vertical="center" wrapText="1"/>
    </xf>
    <xf numFmtId="165" fontId="9" fillId="0" borderId="3" xfId="2" applyNumberFormat="1" applyFont="1" applyFill="1" applyBorder="1" applyAlignment="1">
      <alignment horizontal="right" vertical="center" wrapText="1"/>
    </xf>
    <xf numFmtId="165" fontId="9" fillId="0" borderId="3" xfId="1" applyNumberFormat="1" applyFont="1" applyFill="1" applyBorder="1" applyAlignment="1">
      <alignment horizontal="right" vertical="center" wrapText="1"/>
    </xf>
    <xf numFmtId="0" fontId="3" fillId="0" borderId="5" xfId="0" applyFont="1" applyFill="1" applyBorder="1"/>
    <xf numFmtId="2" fontId="8" fillId="0" borderId="5" xfId="0" applyNumberFormat="1" applyFont="1" applyFill="1" applyBorder="1" applyAlignment="1">
      <alignment horizontal="center" vertical="center" wrapText="1"/>
    </xf>
    <xf numFmtId="165" fontId="9" fillId="0" borderId="5" xfId="3" applyNumberFormat="1" applyFont="1" applyFill="1" applyBorder="1" applyAlignment="1">
      <alignment horizontal="center" vertical="center" wrapText="1"/>
    </xf>
    <xf numFmtId="165" fontId="9" fillId="0" borderId="3" xfId="3" applyNumberFormat="1" applyFont="1" applyFill="1" applyBorder="1" applyAlignment="1">
      <alignment horizontal="center" vertical="center" wrapText="1"/>
    </xf>
    <xf numFmtId="165" fontId="21" fillId="0" borderId="5" xfId="2" applyNumberFormat="1" applyFont="1" applyFill="1" applyBorder="1" applyAlignment="1">
      <alignment horizontal="center" vertical="center" wrapText="1"/>
    </xf>
    <xf numFmtId="165" fontId="7" fillId="0" borderId="5" xfId="1" applyNumberFormat="1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5" fontId="7" fillId="0" borderId="5" xfId="3" applyNumberFormat="1" applyFont="1" applyFill="1" applyBorder="1" applyAlignment="1">
      <alignment horizontal="center" vertical="center" wrapText="1"/>
    </xf>
    <xf numFmtId="165" fontId="14" fillId="0" borderId="3" xfId="1" applyNumberFormat="1" applyFont="1" applyFill="1" applyBorder="1" applyAlignment="1">
      <alignment vertical="center" wrapText="1"/>
    </xf>
    <xf numFmtId="0" fontId="14" fillId="0" borderId="5" xfId="1" applyFont="1" applyFill="1" applyBorder="1" applyAlignment="1">
      <alignment horizontal="center" vertical="center" wrapText="1"/>
    </xf>
    <xf numFmtId="166" fontId="14" fillId="0" borderId="5" xfId="1" applyNumberFormat="1" applyFont="1" applyFill="1" applyBorder="1" applyAlignment="1">
      <alignment horizontal="center" vertical="center" wrapText="1"/>
    </xf>
    <xf numFmtId="3" fontId="16" fillId="0" borderId="5" xfId="1" applyNumberFormat="1" applyFont="1" applyFill="1" applyBorder="1" applyAlignment="1">
      <alignment horizontal="center" vertical="center" wrapText="1"/>
    </xf>
    <xf numFmtId="0" fontId="17" fillId="0" borderId="5" xfId="0" applyFont="1" applyFill="1" applyBorder="1"/>
    <xf numFmtId="165" fontId="18" fillId="0" borderId="5" xfId="1" applyNumberFormat="1" applyFont="1" applyFill="1" applyBorder="1" applyAlignment="1">
      <alignment horizontal="center" vertical="center" wrapText="1"/>
    </xf>
    <xf numFmtId="3" fontId="10" fillId="0" borderId="3" xfId="2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0" fontId="14" fillId="0" borderId="5" xfId="0" applyFont="1" applyFill="1" applyBorder="1" applyAlignment="1">
      <alignment horizontal="center" vertical="center" wrapText="1"/>
    </xf>
    <xf numFmtId="165" fontId="14" fillId="0" borderId="3" xfId="1" applyNumberFormat="1" applyFont="1" applyFill="1" applyBorder="1" applyAlignment="1">
      <alignment horizontal="center" vertical="center" wrapText="1"/>
    </xf>
    <xf numFmtId="165" fontId="14" fillId="0" borderId="3" xfId="2" applyNumberFormat="1" applyFont="1" applyFill="1" applyBorder="1" applyAlignment="1">
      <alignment horizontal="center" vertical="center" wrapText="1"/>
    </xf>
    <xf numFmtId="165" fontId="8" fillId="0" borderId="3" xfId="1" applyNumberFormat="1" applyFont="1" applyFill="1" applyBorder="1" applyAlignment="1">
      <alignment horizontal="center" vertical="center" wrapText="1"/>
    </xf>
    <xf numFmtId="2" fontId="14" fillId="0" borderId="5" xfId="0" applyNumberFormat="1" applyFont="1" applyFill="1" applyBorder="1" applyAlignment="1">
      <alignment horizontal="center" vertical="center" wrapText="1"/>
    </xf>
    <xf numFmtId="2" fontId="20" fillId="0" borderId="5" xfId="0" applyNumberFormat="1" applyFont="1" applyFill="1" applyBorder="1" applyAlignment="1">
      <alignment horizontal="center" vertical="center" wrapText="1"/>
    </xf>
    <xf numFmtId="0" fontId="14" fillId="0" borderId="3" xfId="1" applyFont="1" applyFill="1" applyBorder="1" applyAlignment="1">
      <alignment vertical="center" wrapText="1"/>
    </xf>
    <xf numFmtId="0" fontId="4" fillId="0" borderId="5" xfId="0" applyFont="1" applyFill="1" applyBorder="1"/>
    <xf numFmtId="3" fontId="3" fillId="0" borderId="0" xfId="0" applyNumberFormat="1" applyFont="1" applyFill="1"/>
    <xf numFmtId="164" fontId="3" fillId="0" borderId="0" xfId="0" applyNumberFormat="1" applyFont="1" applyFill="1"/>
    <xf numFmtId="0" fontId="3" fillId="0" borderId="9" xfId="0" applyFont="1" applyFill="1" applyBorder="1" applyAlignment="1">
      <alignment horizontal="center" vertical="center" wrapText="1"/>
    </xf>
    <xf numFmtId="3" fontId="16" fillId="0" borderId="5" xfId="2" applyNumberFormat="1" applyFont="1" applyFill="1" applyBorder="1" applyAlignment="1">
      <alignment horizontal="center" vertical="center" wrapText="1"/>
    </xf>
    <xf numFmtId="3" fontId="16" fillId="0" borderId="5" xfId="1" applyNumberFormat="1" applyFont="1" applyFill="1" applyBorder="1" applyAlignment="1">
      <alignment horizontal="right" vertical="center" wrapText="1"/>
    </xf>
    <xf numFmtId="165" fontId="16" fillId="0" borderId="5" xfId="1" applyNumberFormat="1" applyFont="1" applyFill="1" applyBorder="1" applyAlignment="1">
      <alignment horizontal="center" vertical="center" wrapText="1"/>
    </xf>
    <xf numFmtId="165" fontId="16" fillId="0" borderId="5" xfId="2" applyNumberFormat="1" applyFont="1" applyFill="1" applyBorder="1" applyAlignment="1">
      <alignment horizontal="center" vertical="center" wrapText="1"/>
    </xf>
    <xf numFmtId="168" fontId="3" fillId="0" borderId="0" xfId="0" applyNumberFormat="1" applyFont="1" applyFill="1"/>
    <xf numFmtId="165" fontId="4" fillId="0" borderId="5" xfId="0" applyNumberFormat="1" applyFont="1" applyFill="1" applyBorder="1" applyAlignment="1">
      <alignment horizontal="right"/>
    </xf>
    <xf numFmtId="3" fontId="14" fillId="0" borderId="3" xfId="2" applyNumberFormat="1" applyFont="1" applyFill="1" applyBorder="1" applyAlignment="1">
      <alignment horizontal="center" vertical="center" wrapText="1"/>
    </xf>
    <xf numFmtId="165" fontId="14" fillId="0" borderId="5" xfId="2" applyNumberFormat="1" applyFont="1" applyFill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/>
    <xf numFmtId="0" fontId="3" fillId="0" borderId="5" xfId="0" applyFont="1" applyFill="1" applyBorder="1" applyAlignment="1">
      <alignment horizontal="center"/>
    </xf>
    <xf numFmtId="0" fontId="27" fillId="0" borderId="5" xfId="0" applyFont="1" applyFill="1" applyBorder="1" applyAlignment="1">
      <alignment horizontal="center" vertical="center" wrapText="1"/>
    </xf>
    <xf numFmtId="165" fontId="3" fillId="0" borderId="5" xfId="0" applyNumberFormat="1" applyFont="1" applyFill="1" applyBorder="1" applyAlignment="1">
      <alignment horizontal="right"/>
    </xf>
    <xf numFmtId="2" fontId="28" fillId="0" borderId="5" xfId="0" applyNumberFormat="1" applyFont="1" applyFill="1" applyBorder="1" applyAlignment="1">
      <alignment horizontal="center" vertical="center" wrapText="1"/>
    </xf>
    <xf numFmtId="169" fontId="14" fillId="0" borderId="2" xfId="1" applyNumberFormat="1" applyFont="1" applyFill="1" applyBorder="1" applyAlignment="1">
      <alignment horizontal="center" vertical="center" wrapText="1"/>
    </xf>
    <xf numFmtId="168" fontId="3" fillId="0" borderId="10" xfId="0" applyNumberFormat="1" applyFont="1" applyFill="1" applyBorder="1"/>
    <xf numFmtId="170" fontId="14" fillId="0" borderId="0" xfId="1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/>
    <xf numFmtId="165" fontId="14" fillId="0" borderId="5" xfId="1" applyNumberFormat="1" applyFont="1" applyFill="1" applyBorder="1" applyAlignment="1">
      <alignment vertical="center" wrapText="1"/>
    </xf>
    <xf numFmtId="165" fontId="8" fillId="0" borderId="5" xfId="1" applyNumberFormat="1" applyFont="1" applyFill="1" applyBorder="1" applyAlignment="1">
      <alignment vertical="center" wrapText="1"/>
    </xf>
    <xf numFmtId="4" fontId="8" fillId="0" borderId="5" xfId="1" applyNumberFormat="1" applyFont="1" applyFill="1" applyBorder="1" applyAlignment="1">
      <alignment horizontal="center" vertical="center" wrapText="1"/>
    </xf>
    <xf numFmtId="3" fontId="8" fillId="0" borderId="5" xfId="1" applyNumberFormat="1" applyFont="1" applyFill="1" applyBorder="1" applyAlignment="1">
      <alignment horizontal="center" vertical="center" wrapText="1"/>
    </xf>
    <xf numFmtId="0" fontId="14" fillId="0" borderId="5" xfId="1" applyFont="1" applyFill="1" applyBorder="1" applyAlignment="1">
      <alignment vertical="center" wrapText="1"/>
    </xf>
    <xf numFmtId="4" fontId="14" fillId="0" borderId="5" xfId="1" applyNumberFormat="1" applyFont="1" applyFill="1" applyBorder="1" applyAlignment="1">
      <alignment horizontal="center" vertical="center" wrapText="1"/>
    </xf>
    <xf numFmtId="3" fontId="14" fillId="0" borderId="5" xfId="1" applyNumberFormat="1" applyFont="1" applyFill="1" applyBorder="1" applyAlignment="1">
      <alignment horizontal="center" vertical="center" wrapText="1"/>
    </xf>
    <xf numFmtId="3" fontId="8" fillId="0" borderId="5" xfId="2" applyNumberFormat="1" applyFont="1" applyFill="1" applyBorder="1" applyAlignment="1">
      <alignment horizontal="center" vertical="center" wrapText="1"/>
    </xf>
    <xf numFmtId="3" fontId="14" fillId="0" borderId="5" xfId="2" applyNumberFormat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vertical="center" wrapText="1"/>
    </xf>
    <xf numFmtId="4" fontId="10" fillId="0" borderId="5" xfId="1" applyNumberFormat="1" applyFont="1" applyFill="1" applyBorder="1" applyAlignment="1">
      <alignment horizontal="center" vertical="center" wrapText="1"/>
    </xf>
    <xf numFmtId="3" fontId="10" fillId="0" borderId="5" xfId="1" applyNumberFormat="1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vertical="center" wrapText="1"/>
    </xf>
    <xf numFmtId="165" fontId="14" fillId="0" borderId="5" xfId="1" applyNumberFormat="1" applyFont="1" applyFill="1" applyBorder="1" applyAlignment="1">
      <alignment horizontal="left" vertical="center" wrapText="1"/>
    </xf>
    <xf numFmtId="165" fontId="20" fillId="0" borderId="5" xfId="2" applyNumberFormat="1" applyFont="1" applyFill="1" applyBorder="1" applyAlignment="1">
      <alignment horizontal="center" vertical="center" wrapText="1"/>
    </xf>
    <xf numFmtId="0" fontId="28" fillId="0" borderId="11" xfId="0" applyFont="1" applyFill="1" applyBorder="1" applyAlignment="1">
      <alignment horizontal="center" wrapText="1"/>
    </xf>
    <xf numFmtId="49" fontId="29" fillId="0" borderId="0" xfId="0" applyNumberFormat="1" applyFont="1" applyFill="1" applyAlignment="1">
      <alignment horizontal="right"/>
    </xf>
    <xf numFmtId="0" fontId="29" fillId="0" borderId="0" xfId="0" applyFont="1" applyFill="1" applyAlignment="1">
      <alignment horizontal="right" wrapText="1"/>
    </xf>
    <xf numFmtId="1" fontId="11" fillId="0" borderId="2" xfId="1" applyNumberFormat="1" applyFont="1" applyFill="1" applyBorder="1" applyAlignment="1">
      <alignment horizontal="center" vertical="center" wrapText="1"/>
    </xf>
    <xf numFmtId="1" fontId="11" fillId="0" borderId="3" xfId="1" applyNumberFormat="1" applyFont="1" applyFill="1" applyBorder="1" applyAlignment="1">
      <alignment horizontal="center" vertical="center" wrapText="1"/>
    </xf>
    <xf numFmtId="165" fontId="10" fillId="0" borderId="2" xfId="1" applyNumberFormat="1" applyFont="1" applyFill="1" applyBorder="1" applyAlignment="1">
      <alignment horizontal="center" vertical="center" wrapText="1"/>
    </xf>
    <xf numFmtId="165" fontId="10" fillId="0" borderId="3" xfId="1" applyNumberFormat="1" applyFont="1" applyFill="1" applyBorder="1" applyAlignment="1">
      <alignment horizontal="center" vertical="center" wrapText="1"/>
    </xf>
    <xf numFmtId="166" fontId="9" fillId="0" borderId="5" xfId="1" applyNumberFormat="1" applyFont="1" applyFill="1" applyBorder="1" applyAlignment="1">
      <alignment horizontal="center" vertical="center" wrapText="1"/>
    </xf>
    <xf numFmtId="166" fontId="9" fillId="0" borderId="2" xfId="1" applyNumberFormat="1" applyFont="1" applyFill="1" applyBorder="1" applyAlignment="1">
      <alignment horizontal="center" vertical="center" wrapText="1"/>
    </xf>
    <xf numFmtId="166" fontId="9" fillId="0" borderId="1" xfId="1" applyNumberFormat="1" applyFont="1" applyFill="1" applyBorder="1" applyAlignment="1">
      <alignment horizontal="center" vertical="center" wrapText="1"/>
    </xf>
    <xf numFmtId="166" fontId="9" fillId="0" borderId="3" xfId="1" applyNumberFormat="1" applyFont="1" applyFill="1" applyBorder="1" applyAlignment="1">
      <alignment horizontal="center" vertical="center" wrapText="1"/>
    </xf>
    <xf numFmtId="14" fontId="5" fillId="0" borderId="5" xfId="0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49" fontId="11" fillId="0" borderId="2" xfId="1" applyNumberFormat="1" applyFont="1" applyFill="1" applyBorder="1" applyAlignment="1">
      <alignment horizontal="center" vertical="center" wrapText="1"/>
    </xf>
    <xf numFmtId="49" fontId="11" fillId="0" borderId="3" xfId="1" applyNumberFormat="1" applyFont="1" applyFill="1" applyBorder="1" applyAlignment="1">
      <alignment horizontal="center" vertical="center" wrapText="1"/>
    </xf>
    <xf numFmtId="166" fontId="9" fillId="0" borderId="4" xfId="1" applyNumberFormat="1" applyFont="1" applyFill="1" applyBorder="1" applyAlignment="1">
      <alignment horizontal="center" vertical="center" wrapText="1"/>
    </xf>
    <xf numFmtId="166" fontId="9" fillId="0" borderId="7" xfId="1" applyNumberFormat="1" applyFont="1" applyFill="1" applyBorder="1" applyAlignment="1">
      <alignment horizontal="center" vertical="center" wrapText="1"/>
    </xf>
    <xf numFmtId="3" fontId="10" fillId="0" borderId="2" xfId="1" applyNumberFormat="1" applyFont="1" applyFill="1" applyBorder="1" applyAlignment="1">
      <alignment horizontal="center" vertical="center" wrapText="1"/>
    </xf>
    <xf numFmtId="3" fontId="10" fillId="0" borderId="3" xfId="1" applyNumberFormat="1" applyFont="1" applyFill="1" applyBorder="1" applyAlignment="1">
      <alignment horizontal="center" vertical="center" wrapText="1"/>
    </xf>
    <xf numFmtId="165" fontId="10" fillId="0" borderId="5" xfId="1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3" fontId="8" fillId="0" borderId="3" xfId="0" applyNumberFormat="1" applyFont="1" applyFill="1" applyBorder="1" applyAlignment="1">
      <alignment horizontal="center" vertical="center" wrapText="1"/>
    </xf>
    <xf numFmtId="1" fontId="10" fillId="0" borderId="5" xfId="1" applyNumberFormat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</cellXfs>
  <cellStyles count="68">
    <cellStyle name="Normal_КСГ" xfId="4"/>
    <cellStyle name="Обычный" xfId="0" builtinId="0"/>
    <cellStyle name="Обычный 2" xfId="1"/>
    <cellStyle name="Обычный 2 2" xfId="3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Z191"/>
  <sheetViews>
    <sheetView tabSelected="1" view="pageBreakPreview" topLeftCell="A172" zoomScale="80" zoomScaleNormal="80" zoomScaleSheetLayoutView="80" workbookViewId="0">
      <selection activeCell="C203" sqref="C203"/>
    </sheetView>
  </sheetViews>
  <sheetFormatPr defaultRowHeight="15" x14ac:dyDescent="0.25"/>
  <cols>
    <col min="1" max="1" width="7.42578125" style="2" customWidth="1"/>
    <col min="2" max="2" width="8" style="2" customWidth="1"/>
    <col min="3" max="3" width="35.85546875" style="2" customWidth="1"/>
    <col min="4" max="4" width="11.85546875" style="2" customWidth="1"/>
    <col min="5" max="5" width="10" style="2" customWidth="1"/>
    <col min="6" max="7" width="9" style="2" customWidth="1"/>
    <col min="8" max="11" width="5.85546875" style="2" customWidth="1"/>
    <col min="12" max="12" width="9.28515625" style="2" hidden="1" customWidth="1"/>
    <col min="13" max="13" width="15.85546875" style="2" hidden="1" customWidth="1"/>
    <col min="14" max="14" width="12.28515625" style="2" hidden="1" customWidth="1"/>
    <col min="15" max="15" width="14.7109375" style="2" hidden="1" customWidth="1"/>
    <col min="16" max="16" width="10.85546875" style="2" hidden="1" customWidth="1"/>
    <col min="17" max="17" width="14.5703125" style="2" hidden="1" customWidth="1"/>
    <col min="18" max="18" width="11.42578125" style="2" hidden="1" customWidth="1"/>
    <col min="19" max="19" width="13.7109375" style="2" hidden="1" customWidth="1"/>
    <col min="20" max="20" width="9.28515625" style="2" hidden="1" customWidth="1"/>
    <col min="21" max="21" width="15.140625" style="2" hidden="1" customWidth="1"/>
    <col min="22" max="22" width="10.5703125" style="2" hidden="1" customWidth="1"/>
    <col min="23" max="23" width="14" style="2" hidden="1" customWidth="1"/>
    <col min="24" max="24" width="10.140625" style="54" hidden="1" customWidth="1"/>
    <col min="25" max="25" width="13.42578125" style="54" hidden="1" customWidth="1"/>
    <col min="26" max="27" width="12.7109375" style="2" hidden="1" customWidth="1"/>
    <col min="28" max="29" width="12.85546875" style="2" hidden="1" customWidth="1"/>
    <col min="30" max="30" width="12.28515625" style="2" customWidth="1"/>
    <col min="31" max="31" width="14.5703125" style="2" customWidth="1"/>
    <col min="32" max="33" width="13.42578125" style="2" customWidth="1"/>
    <col min="34" max="34" width="10.5703125" style="2" hidden="1" customWidth="1"/>
    <col min="35" max="35" width="13.7109375" style="2" hidden="1" customWidth="1"/>
    <col min="36" max="36" width="13.5703125" style="54" hidden="1" customWidth="1"/>
    <col min="37" max="37" width="13.7109375" style="54" hidden="1" customWidth="1"/>
    <col min="38" max="38" width="12.28515625" style="2" hidden="1" customWidth="1"/>
    <col min="39" max="39" width="14.28515625" style="2" hidden="1" customWidth="1"/>
    <col min="40" max="41" width="13" style="2" hidden="1" customWidth="1"/>
    <col min="42" max="43" width="12.5703125" style="2" hidden="1" customWidth="1"/>
    <col min="44" max="44" width="13" style="2" hidden="1" customWidth="1"/>
    <col min="45" max="45" width="14.85546875" style="2" hidden="1" customWidth="1"/>
    <col min="46" max="47" width="12.5703125" style="2" hidden="1" customWidth="1"/>
    <col min="48" max="49" width="13.7109375" style="2" hidden="1" customWidth="1"/>
    <col min="50" max="51" width="13.28515625" style="2" hidden="1" customWidth="1"/>
    <col min="52" max="53" width="12.85546875" style="2" hidden="1" customWidth="1"/>
    <col min="54" max="54" width="10.85546875" style="2" hidden="1" customWidth="1"/>
    <col min="55" max="55" width="13.42578125" style="2" hidden="1" customWidth="1"/>
    <col min="56" max="57" width="13" style="2" hidden="1" customWidth="1"/>
    <col min="58" max="58" width="10" style="2" hidden="1" customWidth="1"/>
    <col min="59" max="59" width="15.7109375" style="2" hidden="1" customWidth="1"/>
    <col min="60" max="61" width="13.42578125" style="2" hidden="1" customWidth="1"/>
    <col min="62" max="64" width="12.5703125" style="2" hidden="1" customWidth="1"/>
    <col min="65" max="65" width="13.7109375" style="2" hidden="1" customWidth="1"/>
    <col min="66" max="66" width="9.5703125" style="2" hidden="1" customWidth="1"/>
    <col min="67" max="67" width="14.42578125" style="2" hidden="1" customWidth="1"/>
    <col min="68" max="69" width="13.5703125" style="2" hidden="1" customWidth="1"/>
    <col min="70" max="70" width="12.85546875" style="55" hidden="1" customWidth="1"/>
    <col min="71" max="75" width="12.85546875" style="2" hidden="1" customWidth="1"/>
    <col min="76" max="76" width="10.5703125" style="2" hidden="1" customWidth="1"/>
    <col min="77" max="77" width="12.28515625" style="2" hidden="1" customWidth="1"/>
    <col min="78" max="78" width="12.140625" style="2" hidden="1" customWidth="1"/>
    <col min="79" max="79" width="13.5703125" style="2" hidden="1" customWidth="1"/>
    <col min="80" max="81" width="12.28515625" style="2" hidden="1" customWidth="1"/>
    <col min="82" max="85" width="14" style="2" hidden="1" customWidth="1"/>
    <col min="86" max="88" width="12" style="2" hidden="1" customWidth="1"/>
    <col min="89" max="89" width="17" style="2" hidden="1" customWidth="1"/>
    <col min="90" max="91" width="12.28515625" style="2" hidden="1" customWidth="1"/>
    <col min="92" max="92" width="11.140625" style="2" hidden="1" customWidth="1"/>
    <col min="93" max="93" width="14.140625" style="2" hidden="1" customWidth="1"/>
    <col min="94" max="94" width="12.7109375" style="2" hidden="1" customWidth="1"/>
    <col min="95" max="95" width="14" style="2" hidden="1" customWidth="1"/>
    <col min="96" max="96" width="8.5703125" style="2" hidden="1" customWidth="1"/>
    <col min="97" max="97" width="12.5703125" style="2" hidden="1" customWidth="1"/>
    <col min="98" max="98" width="10.28515625" style="2" hidden="1" customWidth="1"/>
    <col min="99" max="99" width="16.7109375" style="2" hidden="1" customWidth="1"/>
    <col min="100" max="100" width="21.7109375" style="2" hidden="1" customWidth="1"/>
    <col min="101" max="101" width="12.85546875" style="2" hidden="1" customWidth="1"/>
    <col min="102" max="102" width="0" style="2" hidden="1" customWidth="1"/>
    <col min="103" max="103" width="10.28515625" style="2" hidden="1" customWidth="1"/>
    <col min="104" max="104" width="11.7109375" style="2" hidden="1" customWidth="1"/>
    <col min="105" max="16384" width="9.140625" style="2"/>
  </cols>
  <sheetData>
    <row r="1" spans="1:100" ht="21" customHeight="1" x14ac:dyDescent="0.25">
      <c r="AF1" s="91" t="s">
        <v>297</v>
      </c>
      <c r="AG1" s="91"/>
    </row>
    <row r="2" spans="1:100" ht="52.5" customHeight="1" x14ac:dyDescent="0.25">
      <c r="AF2" s="92" t="s">
        <v>298</v>
      </c>
      <c r="AG2" s="92"/>
    </row>
    <row r="3" spans="1:100" ht="40.5" customHeight="1" x14ac:dyDescent="0.3">
      <c r="A3" s="90" t="s">
        <v>296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1"/>
      <c r="M3" s="1"/>
      <c r="N3" s="1"/>
      <c r="O3" s="1"/>
      <c r="P3" s="2">
        <f>D67*E67*F67*H67*Q8</f>
        <v>44840.88</v>
      </c>
      <c r="Q3" s="2">
        <f>Q67/P67</f>
        <v>44840.88</v>
      </c>
      <c r="R3" s="1"/>
      <c r="V3" s="1"/>
      <c r="W3" s="1"/>
    </row>
    <row r="4" spans="1:100" ht="111" customHeight="1" x14ac:dyDescent="0.25">
      <c r="A4" s="115" t="s">
        <v>0</v>
      </c>
      <c r="B4" s="115" t="s">
        <v>1</v>
      </c>
      <c r="C4" s="118" t="s">
        <v>2</v>
      </c>
      <c r="D4" s="119" t="s">
        <v>3</v>
      </c>
      <c r="E4" s="97" t="s">
        <v>4</v>
      </c>
      <c r="F4" s="97" t="s">
        <v>5</v>
      </c>
      <c r="G4" s="97" t="s">
        <v>6</v>
      </c>
      <c r="H4" s="98" t="s">
        <v>7</v>
      </c>
      <c r="I4" s="99"/>
      <c r="J4" s="99"/>
      <c r="K4" s="100"/>
      <c r="L4" s="95" t="s">
        <v>8</v>
      </c>
      <c r="M4" s="96"/>
      <c r="N4" s="95" t="s">
        <v>9</v>
      </c>
      <c r="O4" s="96"/>
      <c r="P4" s="95" t="s">
        <v>10</v>
      </c>
      <c r="Q4" s="96"/>
      <c r="R4" s="95" t="s">
        <v>11</v>
      </c>
      <c r="S4" s="96"/>
      <c r="T4" s="95" t="s">
        <v>12</v>
      </c>
      <c r="U4" s="96"/>
      <c r="V4" s="107" t="s">
        <v>13</v>
      </c>
      <c r="W4" s="113"/>
      <c r="X4" s="114" t="s">
        <v>14</v>
      </c>
      <c r="Y4" s="114"/>
      <c r="Z4" s="95" t="s">
        <v>15</v>
      </c>
      <c r="AA4" s="96"/>
      <c r="AB4" s="95" t="s">
        <v>16</v>
      </c>
      <c r="AC4" s="96"/>
      <c r="AD4" s="95" t="s">
        <v>17</v>
      </c>
      <c r="AE4" s="96"/>
      <c r="AF4" s="95" t="s">
        <v>18</v>
      </c>
      <c r="AG4" s="96"/>
      <c r="AH4" s="95" t="s">
        <v>19</v>
      </c>
      <c r="AI4" s="96"/>
      <c r="AJ4" s="93" t="s">
        <v>20</v>
      </c>
      <c r="AK4" s="94"/>
      <c r="AL4" s="95" t="s">
        <v>21</v>
      </c>
      <c r="AM4" s="96"/>
      <c r="AN4" s="95" t="s">
        <v>22</v>
      </c>
      <c r="AO4" s="96"/>
      <c r="AP4" s="95" t="s">
        <v>23</v>
      </c>
      <c r="AQ4" s="96"/>
      <c r="AR4" s="95" t="s">
        <v>24</v>
      </c>
      <c r="AS4" s="96"/>
      <c r="AT4" s="95" t="s">
        <v>25</v>
      </c>
      <c r="AU4" s="96"/>
      <c r="AV4" s="93" t="s">
        <v>26</v>
      </c>
      <c r="AW4" s="94"/>
      <c r="AX4" s="95" t="s">
        <v>27</v>
      </c>
      <c r="AY4" s="96"/>
      <c r="AZ4" s="95" t="s">
        <v>28</v>
      </c>
      <c r="BA4" s="96"/>
      <c r="BB4" s="95" t="s">
        <v>29</v>
      </c>
      <c r="BC4" s="96"/>
      <c r="BD4" s="95" t="s">
        <v>30</v>
      </c>
      <c r="BE4" s="96"/>
      <c r="BF4" s="95" t="s">
        <v>31</v>
      </c>
      <c r="BG4" s="96"/>
      <c r="BH4" s="95" t="s">
        <v>32</v>
      </c>
      <c r="BI4" s="96"/>
      <c r="BJ4" s="95" t="s">
        <v>33</v>
      </c>
      <c r="BK4" s="96"/>
      <c r="BL4" s="95" t="s">
        <v>34</v>
      </c>
      <c r="BM4" s="96"/>
      <c r="BN4" s="95" t="s">
        <v>35</v>
      </c>
      <c r="BO4" s="96"/>
      <c r="BP4" s="95" t="s">
        <v>36</v>
      </c>
      <c r="BQ4" s="96"/>
      <c r="BR4" s="95" t="s">
        <v>37</v>
      </c>
      <c r="BS4" s="96"/>
      <c r="BT4" s="95" t="s">
        <v>38</v>
      </c>
      <c r="BU4" s="96"/>
      <c r="BV4" s="95" t="s">
        <v>39</v>
      </c>
      <c r="BW4" s="96"/>
      <c r="BX4" s="95" t="s">
        <v>40</v>
      </c>
      <c r="BY4" s="96"/>
      <c r="BZ4" s="95" t="s">
        <v>41</v>
      </c>
      <c r="CA4" s="96"/>
      <c r="CB4" s="95" t="s">
        <v>42</v>
      </c>
      <c r="CC4" s="96"/>
      <c r="CD4" s="95" t="s">
        <v>43</v>
      </c>
      <c r="CE4" s="96"/>
      <c r="CF4" s="95" t="s">
        <v>44</v>
      </c>
      <c r="CG4" s="96"/>
      <c r="CH4" s="95" t="s">
        <v>45</v>
      </c>
      <c r="CI4" s="96"/>
      <c r="CJ4" s="95" t="s">
        <v>46</v>
      </c>
      <c r="CK4" s="96"/>
      <c r="CL4" s="95" t="s">
        <v>47</v>
      </c>
      <c r="CM4" s="96"/>
      <c r="CN4" s="95" t="s">
        <v>48</v>
      </c>
      <c r="CO4" s="96"/>
      <c r="CP4" s="95" t="s">
        <v>49</v>
      </c>
      <c r="CQ4" s="96"/>
      <c r="CR4" s="107" t="s">
        <v>50</v>
      </c>
      <c r="CS4" s="108"/>
      <c r="CT4" s="109" t="s">
        <v>51</v>
      </c>
      <c r="CU4" s="109"/>
    </row>
    <row r="5" spans="1:100" ht="21" customHeight="1" x14ac:dyDescent="0.25">
      <c r="A5" s="116"/>
      <c r="B5" s="116"/>
      <c r="C5" s="118"/>
      <c r="D5" s="120"/>
      <c r="E5" s="97"/>
      <c r="F5" s="97"/>
      <c r="G5" s="97"/>
      <c r="H5" s="110" t="s">
        <v>52</v>
      </c>
      <c r="I5" s="111"/>
      <c r="J5" s="111"/>
      <c r="K5" s="112"/>
      <c r="L5" s="103" t="s">
        <v>53</v>
      </c>
      <c r="M5" s="104"/>
      <c r="N5" s="103" t="s">
        <v>54</v>
      </c>
      <c r="O5" s="104"/>
      <c r="P5" s="103" t="s">
        <v>55</v>
      </c>
      <c r="Q5" s="104"/>
      <c r="R5" s="103" t="s">
        <v>56</v>
      </c>
      <c r="S5" s="104"/>
      <c r="T5" s="103" t="s">
        <v>57</v>
      </c>
      <c r="U5" s="104"/>
      <c r="V5" s="103" t="s">
        <v>58</v>
      </c>
      <c r="W5" s="104"/>
      <c r="X5" s="103" t="s">
        <v>59</v>
      </c>
      <c r="Y5" s="104"/>
      <c r="Z5" s="103" t="s">
        <v>60</v>
      </c>
      <c r="AA5" s="104"/>
      <c r="AB5" s="103" t="s">
        <v>61</v>
      </c>
      <c r="AC5" s="104"/>
      <c r="AD5" s="103" t="s">
        <v>62</v>
      </c>
      <c r="AE5" s="104"/>
      <c r="AF5" s="103" t="s">
        <v>63</v>
      </c>
      <c r="AG5" s="104"/>
      <c r="AH5" s="103" t="s">
        <v>64</v>
      </c>
      <c r="AI5" s="104"/>
      <c r="AJ5" s="103" t="s">
        <v>65</v>
      </c>
      <c r="AK5" s="104"/>
      <c r="AL5" s="103" t="s">
        <v>66</v>
      </c>
      <c r="AM5" s="104"/>
      <c r="AN5" s="103" t="s">
        <v>67</v>
      </c>
      <c r="AO5" s="104"/>
      <c r="AP5" s="103" t="s">
        <v>68</v>
      </c>
      <c r="AQ5" s="104"/>
      <c r="AR5" s="103" t="s">
        <v>69</v>
      </c>
      <c r="AS5" s="104"/>
      <c r="AT5" s="103" t="s">
        <v>70</v>
      </c>
      <c r="AU5" s="104"/>
      <c r="AV5" s="103" t="s">
        <v>71</v>
      </c>
      <c r="AW5" s="104"/>
      <c r="AX5" s="103" t="s">
        <v>72</v>
      </c>
      <c r="AY5" s="104"/>
      <c r="AZ5" s="103" t="s">
        <v>73</v>
      </c>
      <c r="BA5" s="104"/>
      <c r="BB5" s="103" t="s">
        <v>74</v>
      </c>
      <c r="BC5" s="104"/>
      <c r="BD5" s="103" t="s">
        <v>75</v>
      </c>
      <c r="BE5" s="104"/>
      <c r="BF5" s="103" t="s">
        <v>76</v>
      </c>
      <c r="BG5" s="104"/>
      <c r="BH5" s="103" t="s">
        <v>77</v>
      </c>
      <c r="BI5" s="104"/>
      <c r="BJ5" s="103" t="s">
        <v>78</v>
      </c>
      <c r="BK5" s="104"/>
      <c r="BL5" s="103" t="s">
        <v>79</v>
      </c>
      <c r="BM5" s="104"/>
      <c r="BN5" s="103" t="s">
        <v>80</v>
      </c>
      <c r="BO5" s="104"/>
      <c r="BP5" s="103" t="s">
        <v>81</v>
      </c>
      <c r="BQ5" s="104"/>
      <c r="BR5" s="103" t="s">
        <v>82</v>
      </c>
      <c r="BS5" s="104"/>
      <c r="BT5" s="103" t="s">
        <v>83</v>
      </c>
      <c r="BU5" s="104"/>
      <c r="BV5" s="103" t="s">
        <v>84</v>
      </c>
      <c r="BW5" s="104"/>
      <c r="BX5" s="103" t="s">
        <v>85</v>
      </c>
      <c r="BY5" s="104"/>
      <c r="BZ5" s="103" t="s">
        <v>86</v>
      </c>
      <c r="CA5" s="104"/>
      <c r="CB5" s="103" t="s">
        <v>87</v>
      </c>
      <c r="CC5" s="104"/>
      <c r="CD5" s="103" t="s">
        <v>88</v>
      </c>
      <c r="CE5" s="104"/>
      <c r="CF5" s="103" t="s">
        <v>89</v>
      </c>
      <c r="CG5" s="104"/>
      <c r="CH5" s="103" t="s">
        <v>90</v>
      </c>
      <c r="CI5" s="104"/>
      <c r="CJ5" s="103" t="s">
        <v>91</v>
      </c>
      <c r="CK5" s="104"/>
      <c r="CL5" s="103" t="s">
        <v>92</v>
      </c>
      <c r="CM5" s="104"/>
      <c r="CN5" s="103" t="s">
        <v>93</v>
      </c>
      <c r="CO5" s="104"/>
      <c r="CP5" s="103" t="s">
        <v>94</v>
      </c>
      <c r="CQ5" s="104"/>
      <c r="CR5" s="103" t="s">
        <v>95</v>
      </c>
      <c r="CS5" s="104"/>
      <c r="CT5" s="3"/>
      <c r="CU5" s="3"/>
    </row>
    <row r="6" spans="1:100" ht="23.25" customHeight="1" x14ac:dyDescent="0.25">
      <c r="A6" s="116"/>
      <c r="B6" s="116"/>
      <c r="C6" s="118"/>
      <c r="D6" s="120"/>
      <c r="E6" s="97"/>
      <c r="F6" s="97"/>
      <c r="G6" s="97"/>
      <c r="H6" s="105" t="s">
        <v>96</v>
      </c>
      <c r="I6" s="105" t="s">
        <v>97</v>
      </c>
      <c r="J6" s="105" t="s">
        <v>98</v>
      </c>
      <c r="K6" s="105" t="s">
        <v>99</v>
      </c>
      <c r="L6" s="93" t="s">
        <v>100</v>
      </c>
      <c r="M6" s="94"/>
      <c r="N6" s="93" t="s">
        <v>100</v>
      </c>
      <c r="O6" s="94"/>
      <c r="P6" s="93" t="s">
        <v>100</v>
      </c>
      <c r="Q6" s="94"/>
      <c r="R6" s="93" t="s">
        <v>101</v>
      </c>
      <c r="S6" s="94"/>
      <c r="T6" s="93" t="s">
        <v>102</v>
      </c>
      <c r="U6" s="94"/>
      <c r="V6" s="93" t="s">
        <v>102</v>
      </c>
      <c r="W6" s="94"/>
      <c r="X6" s="93" t="s">
        <v>100</v>
      </c>
      <c r="Y6" s="94"/>
      <c r="Z6" s="93" t="s">
        <v>101</v>
      </c>
      <c r="AA6" s="94"/>
      <c r="AB6" s="93" t="s">
        <v>103</v>
      </c>
      <c r="AC6" s="94"/>
      <c r="AD6" s="93" t="s">
        <v>104</v>
      </c>
      <c r="AE6" s="94"/>
      <c r="AF6" s="93" t="s">
        <v>103</v>
      </c>
      <c r="AG6" s="94"/>
      <c r="AH6" s="93" t="s">
        <v>103</v>
      </c>
      <c r="AI6" s="94"/>
      <c r="AJ6" s="93" t="s">
        <v>103</v>
      </c>
      <c r="AK6" s="94"/>
      <c r="AL6" s="93" t="s">
        <v>104</v>
      </c>
      <c r="AM6" s="94"/>
      <c r="AN6" s="93" t="s">
        <v>103</v>
      </c>
      <c r="AO6" s="94"/>
      <c r="AP6" s="93" t="s">
        <v>105</v>
      </c>
      <c r="AQ6" s="94"/>
      <c r="AR6" s="93" t="s">
        <v>106</v>
      </c>
      <c r="AS6" s="94"/>
      <c r="AT6" s="93" t="s">
        <v>103</v>
      </c>
      <c r="AU6" s="94"/>
      <c r="AV6" s="93" t="s">
        <v>105</v>
      </c>
      <c r="AW6" s="94"/>
      <c r="AX6" s="93" t="s">
        <v>107</v>
      </c>
      <c r="AY6" s="94"/>
      <c r="AZ6" s="93" t="s">
        <v>107</v>
      </c>
      <c r="BA6" s="94"/>
      <c r="BB6" s="93" t="s">
        <v>106</v>
      </c>
      <c r="BC6" s="94"/>
      <c r="BD6" s="93" t="s">
        <v>106</v>
      </c>
      <c r="BE6" s="94"/>
      <c r="BF6" s="93" t="s">
        <v>105</v>
      </c>
      <c r="BG6" s="94"/>
      <c r="BH6" s="93" t="s">
        <v>107</v>
      </c>
      <c r="BI6" s="94"/>
      <c r="BJ6" s="93" t="s">
        <v>103</v>
      </c>
      <c r="BK6" s="94"/>
      <c r="BL6" s="93" t="s">
        <v>103</v>
      </c>
      <c r="BM6" s="94"/>
      <c r="BN6" s="93" t="s">
        <v>103</v>
      </c>
      <c r="BO6" s="94"/>
      <c r="BP6" s="93" t="s">
        <v>103</v>
      </c>
      <c r="BQ6" s="94"/>
      <c r="BR6" s="93" t="s">
        <v>103</v>
      </c>
      <c r="BS6" s="94"/>
      <c r="BT6" s="93" t="s">
        <v>107</v>
      </c>
      <c r="BU6" s="94"/>
      <c r="BV6" s="93" t="s">
        <v>107</v>
      </c>
      <c r="BW6" s="94"/>
      <c r="BX6" s="93" t="s">
        <v>105</v>
      </c>
      <c r="BY6" s="94"/>
      <c r="BZ6" s="93" t="s">
        <v>107</v>
      </c>
      <c r="CA6" s="94"/>
      <c r="CB6" s="93" t="s">
        <v>106</v>
      </c>
      <c r="CC6" s="94"/>
      <c r="CD6" s="93" t="s">
        <v>105</v>
      </c>
      <c r="CE6" s="94"/>
      <c r="CF6" s="93" t="s">
        <v>107</v>
      </c>
      <c r="CG6" s="94"/>
      <c r="CH6" s="93" t="s">
        <v>107</v>
      </c>
      <c r="CI6" s="94"/>
      <c r="CJ6" s="93" t="s">
        <v>108</v>
      </c>
      <c r="CK6" s="94"/>
      <c r="CL6" s="93" t="s">
        <v>108</v>
      </c>
      <c r="CM6" s="94"/>
      <c r="CN6" s="93" t="s">
        <v>108</v>
      </c>
      <c r="CO6" s="94"/>
      <c r="CP6" s="93" t="s">
        <v>108</v>
      </c>
      <c r="CQ6" s="94"/>
      <c r="CR6" s="93" t="s">
        <v>105</v>
      </c>
      <c r="CS6" s="94"/>
      <c r="CT6" s="3"/>
      <c r="CU6" s="3"/>
    </row>
    <row r="7" spans="1:100" ht="60" x14ac:dyDescent="0.25">
      <c r="A7" s="117"/>
      <c r="B7" s="117"/>
      <c r="C7" s="118"/>
      <c r="D7" s="121"/>
      <c r="E7" s="97"/>
      <c r="F7" s="97"/>
      <c r="G7" s="97"/>
      <c r="H7" s="106"/>
      <c r="I7" s="106"/>
      <c r="J7" s="106"/>
      <c r="K7" s="106"/>
      <c r="L7" s="4" t="s">
        <v>109</v>
      </c>
      <c r="M7" s="4" t="s">
        <v>110</v>
      </c>
      <c r="N7" s="4" t="s">
        <v>109</v>
      </c>
      <c r="O7" s="4" t="s">
        <v>110</v>
      </c>
      <c r="P7" s="4" t="s">
        <v>109</v>
      </c>
      <c r="Q7" s="4" t="s">
        <v>110</v>
      </c>
      <c r="R7" s="4" t="s">
        <v>109</v>
      </c>
      <c r="S7" s="4" t="s">
        <v>110</v>
      </c>
      <c r="T7" s="4" t="s">
        <v>109</v>
      </c>
      <c r="U7" s="4" t="s">
        <v>110</v>
      </c>
      <c r="V7" s="5" t="s">
        <v>111</v>
      </c>
      <c r="W7" s="6" t="s">
        <v>110</v>
      </c>
      <c r="X7" s="4" t="s">
        <v>109</v>
      </c>
      <c r="Y7" s="4" t="s">
        <v>110</v>
      </c>
      <c r="Z7" s="4" t="s">
        <v>109</v>
      </c>
      <c r="AA7" s="4" t="s">
        <v>110</v>
      </c>
      <c r="AB7" s="4" t="s">
        <v>109</v>
      </c>
      <c r="AC7" s="4" t="s">
        <v>110</v>
      </c>
      <c r="AD7" s="4" t="s">
        <v>109</v>
      </c>
      <c r="AE7" s="4" t="s">
        <v>110</v>
      </c>
      <c r="AF7" s="4" t="s">
        <v>109</v>
      </c>
      <c r="AG7" s="7" t="s">
        <v>110</v>
      </c>
      <c r="AH7" s="4" t="s">
        <v>109</v>
      </c>
      <c r="AI7" s="4" t="s">
        <v>110</v>
      </c>
      <c r="AJ7" s="4" t="s">
        <v>109</v>
      </c>
      <c r="AK7" s="4" t="s">
        <v>110</v>
      </c>
      <c r="AL7" s="4" t="s">
        <v>109</v>
      </c>
      <c r="AM7" s="4" t="s">
        <v>110</v>
      </c>
      <c r="AN7" s="4" t="s">
        <v>109</v>
      </c>
      <c r="AO7" s="4" t="s">
        <v>110</v>
      </c>
      <c r="AP7" s="4" t="s">
        <v>109</v>
      </c>
      <c r="AQ7" s="4" t="s">
        <v>110</v>
      </c>
      <c r="AR7" s="4" t="s">
        <v>109</v>
      </c>
      <c r="AS7" s="4" t="s">
        <v>110</v>
      </c>
      <c r="AT7" s="4" t="s">
        <v>109</v>
      </c>
      <c r="AU7" s="4" t="s">
        <v>110</v>
      </c>
      <c r="AV7" s="5" t="s">
        <v>111</v>
      </c>
      <c r="AW7" s="6" t="s">
        <v>110</v>
      </c>
      <c r="AX7" s="4" t="s">
        <v>109</v>
      </c>
      <c r="AY7" s="4" t="s">
        <v>110</v>
      </c>
      <c r="AZ7" s="4" t="s">
        <v>109</v>
      </c>
      <c r="BA7" s="4" t="s">
        <v>110</v>
      </c>
      <c r="BB7" s="4" t="s">
        <v>109</v>
      </c>
      <c r="BC7" s="4" t="s">
        <v>110</v>
      </c>
      <c r="BD7" s="4" t="s">
        <v>109</v>
      </c>
      <c r="BE7" s="4" t="s">
        <v>110</v>
      </c>
      <c r="BF7" s="4" t="s">
        <v>109</v>
      </c>
      <c r="BG7" s="4" t="s">
        <v>110</v>
      </c>
      <c r="BH7" s="4" t="s">
        <v>109</v>
      </c>
      <c r="BI7" s="4" t="s">
        <v>110</v>
      </c>
      <c r="BJ7" s="4" t="s">
        <v>109</v>
      </c>
      <c r="BK7" s="4" t="s">
        <v>110</v>
      </c>
      <c r="BL7" s="4" t="s">
        <v>109</v>
      </c>
      <c r="BM7" s="4" t="s">
        <v>110</v>
      </c>
      <c r="BN7" s="4" t="s">
        <v>109</v>
      </c>
      <c r="BO7" s="4" t="s">
        <v>110</v>
      </c>
      <c r="BP7" s="4" t="s">
        <v>109</v>
      </c>
      <c r="BQ7" s="4" t="s">
        <v>110</v>
      </c>
      <c r="BR7" s="4" t="s">
        <v>109</v>
      </c>
      <c r="BS7" s="4" t="s">
        <v>110</v>
      </c>
      <c r="BT7" s="4" t="s">
        <v>109</v>
      </c>
      <c r="BU7" s="4" t="s">
        <v>110</v>
      </c>
      <c r="BV7" s="4" t="s">
        <v>109</v>
      </c>
      <c r="BW7" s="4" t="s">
        <v>110</v>
      </c>
      <c r="BX7" s="4" t="s">
        <v>109</v>
      </c>
      <c r="BY7" s="4" t="s">
        <v>110</v>
      </c>
      <c r="BZ7" s="4" t="s">
        <v>109</v>
      </c>
      <c r="CA7" s="4" t="s">
        <v>110</v>
      </c>
      <c r="CB7" s="4" t="s">
        <v>109</v>
      </c>
      <c r="CC7" s="4" t="s">
        <v>110</v>
      </c>
      <c r="CD7" s="4" t="s">
        <v>109</v>
      </c>
      <c r="CE7" s="4" t="s">
        <v>110</v>
      </c>
      <c r="CF7" s="4" t="s">
        <v>109</v>
      </c>
      <c r="CG7" s="4" t="s">
        <v>110</v>
      </c>
      <c r="CH7" s="4" t="s">
        <v>109</v>
      </c>
      <c r="CI7" s="4" t="s">
        <v>110</v>
      </c>
      <c r="CJ7" s="4" t="s">
        <v>109</v>
      </c>
      <c r="CK7" s="4" t="s">
        <v>110</v>
      </c>
      <c r="CL7" s="4" t="s">
        <v>109</v>
      </c>
      <c r="CM7" s="4" t="s">
        <v>110</v>
      </c>
      <c r="CN7" s="4" t="s">
        <v>109</v>
      </c>
      <c r="CO7" s="4" t="s">
        <v>110</v>
      </c>
      <c r="CP7" s="4" t="s">
        <v>109</v>
      </c>
      <c r="CQ7" s="4" t="s">
        <v>110</v>
      </c>
      <c r="CR7" s="4" t="s">
        <v>109</v>
      </c>
      <c r="CS7" s="4" t="s">
        <v>110</v>
      </c>
      <c r="CT7" s="7" t="s">
        <v>109</v>
      </c>
      <c r="CU7" s="7" t="s">
        <v>110</v>
      </c>
    </row>
    <row r="8" spans="1:100" x14ac:dyDescent="0.25">
      <c r="B8" s="30"/>
      <c r="C8" s="8" t="s">
        <v>112</v>
      </c>
      <c r="D8" s="9"/>
      <c r="E8" s="10"/>
      <c r="F8" s="10"/>
      <c r="G8" s="10"/>
      <c r="H8" s="10"/>
      <c r="I8" s="56"/>
      <c r="J8" s="56"/>
      <c r="K8" s="56"/>
      <c r="L8" s="11"/>
      <c r="M8" s="11">
        <v>1</v>
      </c>
      <c r="N8" s="11"/>
      <c r="O8" s="11">
        <v>1</v>
      </c>
      <c r="P8" s="11"/>
      <c r="Q8" s="11">
        <v>1</v>
      </c>
      <c r="R8" s="11"/>
      <c r="S8" s="11">
        <v>1</v>
      </c>
      <c r="T8" s="11"/>
      <c r="U8" s="11">
        <v>1</v>
      </c>
      <c r="V8" s="12"/>
      <c r="W8" s="11">
        <v>1</v>
      </c>
      <c r="X8" s="11"/>
      <c r="Y8" s="11">
        <v>1</v>
      </c>
      <c r="Z8" s="11"/>
      <c r="AA8" s="11">
        <v>1</v>
      </c>
      <c r="AB8" s="11"/>
      <c r="AC8" s="11">
        <v>1</v>
      </c>
      <c r="AD8" s="11"/>
      <c r="AE8" s="11">
        <v>1</v>
      </c>
      <c r="AF8" s="11"/>
      <c r="AG8" s="11">
        <v>1</v>
      </c>
      <c r="AH8" s="11"/>
      <c r="AI8" s="11">
        <v>1</v>
      </c>
      <c r="AJ8" s="13"/>
      <c r="AK8" s="11">
        <v>1</v>
      </c>
      <c r="AL8" s="11"/>
      <c r="AM8" s="11">
        <v>1</v>
      </c>
      <c r="AN8" s="11"/>
      <c r="AO8" s="11">
        <v>1</v>
      </c>
      <c r="AP8" s="11"/>
      <c r="AQ8" s="11">
        <v>1</v>
      </c>
      <c r="AR8" s="11"/>
      <c r="AS8" s="11">
        <v>1</v>
      </c>
      <c r="AT8" s="11"/>
      <c r="AU8" s="11">
        <v>1</v>
      </c>
      <c r="AV8" s="14"/>
      <c r="AW8" s="14">
        <v>1</v>
      </c>
      <c r="AX8" s="11"/>
      <c r="AY8" s="11">
        <v>1</v>
      </c>
      <c r="AZ8" s="11"/>
      <c r="BA8" s="11">
        <v>1</v>
      </c>
      <c r="BB8" s="11"/>
      <c r="BC8" s="11">
        <v>1</v>
      </c>
      <c r="BD8" s="11"/>
      <c r="BE8" s="11">
        <v>1</v>
      </c>
      <c r="BF8" s="11"/>
      <c r="BG8" s="14">
        <v>1</v>
      </c>
      <c r="BH8" s="11"/>
      <c r="BI8" s="11">
        <v>1</v>
      </c>
      <c r="BJ8" s="11"/>
      <c r="BK8" s="11">
        <v>1</v>
      </c>
      <c r="BL8" s="11"/>
      <c r="BM8" s="11">
        <v>1</v>
      </c>
      <c r="BN8" s="11"/>
      <c r="BO8" s="11">
        <v>1</v>
      </c>
      <c r="BP8" s="11"/>
      <c r="BQ8" s="11">
        <v>1</v>
      </c>
      <c r="BR8" s="11"/>
      <c r="BS8" s="11">
        <v>1</v>
      </c>
      <c r="BT8" s="11"/>
      <c r="BU8" s="11">
        <v>1</v>
      </c>
      <c r="BV8" s="11"/>
      <c r="BW8" s="11">
        <v>1</v>
      </c>
      <c r="BX8" s="11"/>
      <c r="BY8" s="14">
        <v>1</v>
      </c>
      <c r="BZ8" s="11"/>
      <c r="CA8" s="14">
        <v>1</v>
      </c>
      <c r="CB8" s="11"/>
      <c r="CC8" s="11">
        <v>1</v>
      </c>
      <c r="CD8" s="11"/>
      <c r="CE8" s="11">
        <v>1</v>
      </c>
      <c r="CF8" s="11"/>
      <c r="CG8" s="14">
        <v>1</v>
      </c>
      <c r="CH8" s="11"/>
      <c r="CI8" s="14">
        <v>1</v>
      </c>
      <c r="CJ8" s="11"/>
      <c r="CK8" s="11">
        <v>1</v>
      </c>
      <c r="CL8" s="11"/>
      <c r="CM8" s="11">
        <v>1</v>
      </c>
      <c r="CN8" s="11"/>
      <c r="CO8" s="11">
        <v>1</v>
      </c>
      <c r="CP8" s="11"/>
      <c r="CQ8" s="11">
        <v>1</v>
      </c>
      <c r="CR8" s="11"/>
      <c r="CS8" s="11">
        <v>1</v>
      </c>
      <c r="CT8" s="30"/>
      <c r="CU8" s="30"/>
    </row>
    <row r="9" spans="1:100" x14ac:dyDescent="0.25">
      <c r="A9" s="30">
        <v>1</v>
      </c>
      <c r="B9" s="30">
        <v>1</v>
      </c>
      <c r="C9" s="38" t="s">
        <v>113</v>
      </c>
      <c r="D9" s="39"/>
      <c r="E9" s="40">
        <v>0.5</v>
      </c>
      <c r="F9" s="40">
        <v>1</v>
      </c>
      <c r="G9" s="10"/>
      <c r="H9" s="10"/>
      <c r="I9" s="10"/>
      <c r="J9" s="10"/>
      <c r="K9" s="10"/>
      <c r="L9" s="41"/>
      <c r="M9" s="41"/>
      <c r="N9" s="41"/>
      <c r="O9" s="41"/>
      <c r="P9" s="41"/>
      <c r="Q9" s="41"/>
      <c r="R9" s="5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57"/>
      <c r="AG9" s="41"/>
      <c r="AH9" s="57"/>
      <c r="AI9" s="41"/>
      <c r="AJ9" s="57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57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57"/>
      <c r="BM9" s="41"/>
      <c r="BN9" s="41"/>
      <c r="BO9" s="41"/>
      <c r="BP9" s="41"/>
      <c r="BQ9" s="41"/>
      <c r="BR9" s="57"/>
      <c r="BS9" s="41"/>
      <c r="BT9" s="57"/>
      <c r="BU9" s="41"/>
      <c r="BV9" s="41"/>
      <c r="BW9" s="41"/>
      <c r="BX9" s="58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57"/>
      <c r="CK9" s="41"/>
      <c r="CL9" s="41"/>
      <c r="CM9" s="41"/>
      <c r="CN9" s="57"/>
      <c r="CO9" s="41"/>
      <c r="CP9" s="41"/>
      <c r="CQ9" s="41"/>
      <c r="CR9" s="41"/>
      <c r="CS9" s="41"/>
      <c r="CT9" s="41"/>
      <c r="CU9" s="41"/>
    </row>
    <row r="10" spans="1:100" x14ac:dyDescent="0.25">
      <c r="A10" s="30">
        <v>2</v>
      </c>
      <c r="B10" s="30"/>
      <c r="C10" s="75" t="s">
        <v>114</v>
      </c>
      <c r="D10" s="39"/>
      <c r="E10" s="40">
        <v>0.8</v>
      </c>
      <c r="F10" s="40">
        <v>1</v>
      </c>
      <c r="G10" s="40"/>
      <c r="H10" s="40"/>
      <c r="I10" s="40"/>
      <c r="J10" s="40"/>
      <c r="K10" s="40"/>
      <c r="L10" s="59">
        <f t="shared" ref="L10:BW10" si="0">L11+L12+L13+L14+L15+L22+L23</f>
        <v>105</v>
      </c>
      <c r="M10" s="59">
        <f t="shared" si="0"/>
        <v>1622468.4000000001</v>
      </c>
      <c r="N10" s="59">
        <f t="shared" si="0"/>
        <v>0</v>
      </c>
      <c r="O10" s="59">
        <f t="shared" si="0"/>
        <v>0</v>
      </c>
      <c r="P10" s="59">
        <f t="shared" si="0"/>
        <v>0</v>
      </c>
      <c r="Q10" s="59">
        <f t="shared" si="0"/>
        <v>0</v>
      </c>
      <c r="R10" s="60">
        <f t="shared" si="0"/>
        <v>0</v>
      </c>
      <c r="S10" s="59">
        <f t="shared" si="0"/>
        <v>0</v>
      </c>
      <c r="T10" s="59">
        <f t="shared" si="0"/>
        <v>989</v>
      </c>
      <c r="U10" s="59">
        <f t="shared" si="0"/>
        <v>113555282.37759998</v>
      </c>
      <c r="V10" s="59">
        <f t="shared" si="0"/>
        <v>0</v>
      </c>
      <c r="W10" s="59">
        <f t="shared" si="0"/>
        <v>0</v>
      </c>
      <c r="X10" s="59">
        <f t="shared" si="0"/>
        <v>0</v>
      </c>
      <c r="Y10" s="59">
        <f t="shared" si="0"/>
        <v>0</v>
      </c>
      <c r="Z10" s="59">
        <f t="shared" si="0"/>
        <v>0</v>
      </c>
      <c r="AA10" s="59">
        <f t="shared" si="0"/>
        <v>0</v>
      </c>
      <c r="AB10" s="59">
        <f t="shared" si="0"/>
        <v>0</v>
      </c>
      <c r="AC10" s="59">
        <f t="shared" si="0"/>
        <v>0</v>
      </c>
      <c r="AD10" s="59">
        <f t="shared" si="0"/>
        <v>100</v>
      </c>
      <c r="AE10" s="59">
        <f t="shared" si="0"/>
        <v>1671488</v>
      </c>
      <c r="AF10" s="60">
        <f t="shared" si="0"/>
        <v>0</v>
      </c>
      <c r="AG10" s="59">
        <f t="shared" si="0"/>
        <v>0</v>
      </c>
      <c r="AH10" s="60">
        <f t="shared" si="0"/>
        <v>187</v>
      </c>
      <c r="AI10" s="59">
        <f t="shared" si="0"/>
        <v>2708389.1519999998</v>
      </c>
      <c r="AJ10" s="60">
        <v>0</v>
      </c>
      <c r="AK10" s="59">
        <f t="shared" si="0"/>
        <v>0</v>
      </c>
      <c r="AL10" s="59">
        <f t="shared" si="0"/>
        <v>1795</v>
      </c>
      <c r="AM10" s="59">
        <f t="shared" si="0"/>
        <v>23596106.799999997</v>
      </c>
      <c r="AN10" s="59">
        <f t="shared" si="0"/>
        <v>870</v>
      </c>
      <c r="AO10" s="59">
        <f t="shared" si="0"/>
        <v>11605591.199999999</v>
      </c>
      <c r="AP10" s="59">
        <f t="shared" si="0"/>
        <v>0</v>
      </c>
      <c r="AQ10" s="59">
        <f t="shared" si="0"/>
        <v>0</v>
      </c>
      <c r="AR10" s="59">
        <f t="shared" si="0"/>
        <v>0</v>
      </c>
      <c r="AS10" s="59">
        <f t="shared" si="0"/>
        <v>0</v>
      </c>
      <c r="AT10" s="59">
        <f t="shared" si="0"/>
        <v>0</v>
      </c>
      <c r="AU10" s="59">
        <f t="shared" si="0"/>
        <v>0</v>
      </c>
      <c r="AV10" s="59">
        <f t="shared" si="0"/>
        <v>0</v>
      </c>
      <c r="AW10" s="59">
        <f t="shared" si="0"/>
        <v>0</v>
      </c>
      <c r="AX10" s="60">
        <f t="shared" si="0"/>
        <v>16</v>
      </c>
      <c r="AY10" s="59">
        <f t="shared" si="0"/>
        <v>182577.91999999998</v>
      </c>
      <c r="AZ10" s="59">
        <f t="shared" si="0"/>
        <v>360</v>
      </c>
      <c r="BA10" s="59">
        <f t="shared" si="0"/>
        <v>3488588.3199999994</v>
      </c>
      <c r="BB10" s="59">
        <f t="shared" si="0"/>
        <v>0</v>
      </c>
      <c r="BC10" s="59">
        <f t="shared" si="0"/>
        <v>0</v>
      </c>
      <c r="BD10" s="59">
        <f t="shared" si="0"/>
        <v>0</v>
      </c>
      <c r="BE10" s="59">
        <f t="shared" si="0"/>
        <v>0</v>
      </c>
      <c r="BF10" s="59">
        <f t="shared" si="0"/>
        <v>0</v>
      </c>
      <c r="BG10" s="59">
        <f t="shared" si="0"/>
        <v>0</v>
      </c>
      <c r="BH10" s="59">
        <f t="shared" si="0"/>
        <v>70</v>
      </c>
      <c r="BI10" s="59">
        <f t="shared" si="0"/>
        <v>909193.04</v>
      </c>
      <c r="BJ10" s="59">
        <f t="shared" si="0"/>
        <v>0</v>
      </c>
      <c r="BK10" s="59">
        <f t="shared" si="0"/>
        <v>0</v>
      </c>
      <c r="BL10" s="60">
        <f t="shared" si="0"/>
        <v>0</v>
      </c>
      <c r="BM10" s="59">
        <f t="shared" si="0"/>
        <v>0</v>
      </c>
      <c r="BN10" s="59">
        <f t="shared" si="0"/>
        <v>0</v>
      </c>
      <c r="BO10" s="59">
        <f t="shared" si="0"/>
        <v>0</v>
      </c>
      <c r="BP10" s="59">
        <f t="shared" si="0"/>
        <v>0</v>
      </c>
      <c r="BQ10" s="59">
        <f t="shared" si="0"/>
        <v>0</v>
      </c>
      <c r="BR10" s="60">
        <f t="shared" si="0"/>
        <v>0</v>
      </c>
      <c r="BS10" s="59">
        <f t="shared" si="0"/>
        <v>0</v>
      </c>
      <c r="BT10" s="59">
        <f t="shared" si="0"/>
        <v>384</v>
      </c>
      <c r="BU10" s="59">
        <f t="shared" si="0"/>
        <v>5775119.6160000004</v>
      </c>
      <c r="BV10" s="59">
        <f t="shared" si="0"/>
        <v>432</v>
      </c>
      <c r="BW10" s="59">
        <f t="shared" si="0"/>
        <v>4974348.2879999997</v>
      </c>
      <c r="BX10" s="60">
        <f t="shared" ref="BX10:CM10" si="1">BX11+BX12+BX13+BX14+BX15+BX22+BX23</f>
        <v>0</v>
      </c>
      <c r="BY10" s="59">
        <f t="shared" si="1"/>
        <v>0</v>
      </c>
      <c r="BZ10" s="59">
        <f t="shared" si="1"/>
        <v>135</v>
      </c>
      <c r="CA10" s="59">
        <f t="shared" si="1"/>
        <v>1446287.1360000002</v>
      </c>
      <c r="CB10" s="59">
        <f t="shared" si="1"/>
        <v>0</v>
      </c>
      <c r="CC10" s="59">
        <f t="shared" si="1"/>
        <v>0</v>
      </c>
      <c r="CD10" s="59">
        <f t="shared" si="1"/>
        <v>40</v>
      </c>
      <c r="CE10" s="59">
        <f t="shared" si="1"/>
        <v>545805.12</v>
      </c>
      <c r="CF10" s="59">
        <f t="shared" si="1"/>
        <v>0</v>
      </c>
      <c r="CG10" s="59">
        <f t="shared" si="1"/>
        <v>0</v>
      </c>
      <c r="CH10" s="59">
        <f t="shared" si="1"/>
        <v>25</v>
      </c>
      <c r="CI10" s="59">
        <f t="shared" si="1"/>
        <v>367405.92</v>
      </c>
      <c r="CJ10" s="60">
        <f t="shared" si="1"/>
        <v>0</v>
      </c>
      <c r="CK10" s="59">
        <f t="shared" si="1"/>
        <v>0</v>
      </c>
      <c r="CL10" s="59">
        <f t="shared" si="1"/>
        <v>0</v>
      </c>
      <c r="CM10" s="59">
        <f t="shared" si="1"/>
        <v>0</v>
      </c>
      <c r="CN10" s="60">
        <v>0</v>
      </c>
      <c r="CO10" s="59">
        <f t="shared" ref="CO10:CU10" si="2">CO11+CO12+CO13+CO14+CO15+CO22+CO23</f>
        <v>0</v>
      </c>
      <c r="CP10" s="59">
        <f t="shared" si="2"/>
        <v>70</v>
      </c>
      <c r="CQ10" s="59">
        <f t="shared" si="2"/>
        <v>1363066.3199999998</v>
      </c>
      <c r="CR10" s="59">
        <f t="shared" si="2"/>
        <v>5</v>
      </c>
      <c r="CS10" s="59">
        <f t="shared" si="2"/>
        <v>564242</v>
      </c>
      <c r="CT10" s="59">
        <f t="shared" si="2"/>
        <v>5583</v>
      </c>
      <c r="CU10" s="59">
        <f t="shared" si="2"/>
        <v>174375959.60959998</v>
      </c>
      <c r="CV10" s="61"/>
    </row>
    <row r="11" spans="1:100" ht="30" x14ac:dyDescent="0.25">
      <c r="A11" s="30"/>
      <c r="B11" s="30">
        <v>1</v>
      </c>
      <c r="C11" s="76" t="s">
        <v>115</v>
      </c>
      <c r="D11" s="77">
        <v>11480</v>
      </c>
      <c r="E11" s="15">
        <v>0.83</v>
      </c>
      <c r="F11" s="31">
        <v>1</v>
      </c>
      <c r="G11" s="31"/>
      <c r="H11" s="77">
        <v>1.4</v>
      </c>
      <c r="I11" s="77">
        <v>1.68</v>
      </c>
      <c r="J11" s="77">
        <v>2.23</v>
      </c>
      <c r="K11" s="77">
        <v>2.57</v>
      </c>
      <c r="L11" s="16">
        <v>0</v>
      </c>
      <c r="M11" s="17">
        <f t="shared" ref="M11:M23" si="3">SUM(L11*$D11*$E11*$F11*$H11*$M$8)</f>
        <v>0</v>
      </c>
      <c r="N11" s="18"/>
      <c r="O11" s="17">
        <f>SUM(N11*$D11*$E11*$F11*$H11*$O$8)</f>
        <v>0</v>
      </c>
      <c r="P11" s="18"/>
      <c r="Q11" s="17">
        <f t="shared" ref="Q11:Q23" si="4">SUM(P11*$D11*$E11*$F11*$H11*$Q$8)</f>
        <v>0</v>
      </c>
      <c r="R11" s="16"/>
      <c r="S11" s="17">
        <f t="shared" ref="S11:S23" si="5">SUM(R11*$D11*$E11*$F11*$H11*$S$8)</f>
        <v>0</v>
      </c>
      <c r="T11" s="18"/>
      <c r="U11" s="17">
        <f t="shared" ref="U11:U23" si="6">SUM(T11*$D11*$E11*$F11*$H11*$U$8)</f>
        <v>0</v>
      </c>
      <c r="V11" s="19"/>
      <c r="W11" s="19">
        <f t="shared" ref="W11:W23" si="7">SUM(V11*$D11*$E11*$F11*$H11*$W$8)</f>
        <v>0</v>
      </c>
      <c r="X11" s="78"/>
      <c r="Y11" s="17">
        <f>SUM(X11*$D11*$E11*$F11*$H11*$Y$8)</f>
        <v>0</v>
      </c>
      <c r="Z11" s="18"/>
      <c r="AA11" s="17">
        <f t="shared" ref="AA11:AA23" si="8">SUM(Z11*$D11*$E11*$F11*$H11*$AA$8)</f>
        <v>0</v>
      </c>
      <c r="AB11" s="18"/>
      <c r="AC11" s="17">
        <f t="shared" ref="AC11:AC23" si="9">SUM(AB11*$D11*$E11*$F11*$H11*$AC$8)</f>
        <v>0</v>
      </c>
      <c r="AD11" s="18"/>
      <c r="AE11" s="17">
        <f t="shared" ref="AE11:AE23" si="10">SUM(AD11*$D11*$E11*$F11*$H11*$AE$8)</f>
        <v>0</v>
      </c>
      <c r="AF11" s="16"/>
      <c r="AG11" s="17">
        <f t="shared" ref="AG11:AG23" si="11">AF11*$D11*$E11*$F11*$I11*$AG$8</f>
        <v>0</v>
      </c>
      <c r="AH11" s="20">
        <v>93</v>
      </c>
      <c r="AI11" s="17">
        <f>AH11*$D11*$E11*$F11*$I11*$AI$8</f>
        <v>1488717.2159999998</v>
      </c>
      <c r="AJ11" s="21"/>
      <c r="AK11" s="17">
        <f>SUM(AJ11*$D11*$E11*$F11*$H11*$AK$8)</f>
        <v>0</v>
      </c>
      <c r="AL11" s="16">
        <v>20</v>
      </c>
      <c r="AM11" s="19">
        <f>SUM(AL11*$D11*$E11*$F11*$H11*$AM$8)</f>
        <v>266795.2</v>
      </c>
      <c r="AN11" s="18">
        <v>870</v>
      </c>
      <c r="AO11" s="17">
        <f>SUM(AN11*$D11*$E11*$F11*$H11*$AO$8)</f>
        <v>11605591.199999999</v>
      </c>
      <c r="AP11" s="18"/>
      <c r="AQ11" s="17">
        <f>SUM(AP11*$D11*$E11*$F11*$H11*$AQ$8)</f>
        <v>0</v>
      </c>
      <c r="AR11" s="18"/>
      <c r="AS11" s="17">
        <f>SUM(AR11*$D11*$E11*$F11*$H11*$AS$8)</f>
        <v>0</v>
      </c>
      <c r="AT11" s="18"/>
      <c r="AU11" s="17">
        <f>SUM(AT11*$D11*$E11*$F11*$H11*$AU$8)</f>
        <v>0</v>
      </c>
      <c r="AV11" s="17"/>
      <c r="AW11" s="17">
        <f>SUM(AV11*$D11*$E11*$F11*$H11*$AW$8)</f>
        <v>0</v>
      </c>
      <c r="AX11" s="16"/>
      <c r="AY11" s="17">
        <f>SUM(AX11*$D11*$E11*$F11*$H11*$AY$8)</f>
        <v>0</v>
      </c>
      <c r="AZ11" s="18">
        <v>93</v>
      </c>
      <c r="BA11" s="17">
        <f>SUM(AZ11*$D11*$E11*$F11*$H11*$BA$8)</f>
        <v>1240597.68</v>
      </c>
      <c r="BB11" s="18"/>
      <c r="BC11" s="17">
        <f>SUM(BB11*$D11*$E11*$F11*$H11*$BC$8)</f>
        <v>0</v>
      </c>
      <c r="BD11" s="18"/>
      <c r="BE11" s="17">
        <f>SUM(BD11*$D11*$E11*$F11*$H11*$BE$8)</f>
        <v>0</v>
      </c>
      <c r="BF11" s="18"/>
      <c r="BG11" s="17">
        <f>SUM(BF11*$D11*$E11*$F11*$H11*$BG$8)</f>
        <v>0</v>
      </c>
      <c r="BH11" s="18">
        <v>61</v>
      </c>
      <c r="BI11" s="17">
        <f>SUM(BH11*$D11*$E11*$F11*$H11*$BI$8)</f>
        <v>813725.36</v>
      </c>
      <c r="BJ11" s="18"/>
      <c r="BK11" s="17">
        <f>BJ11*$D11*$E11*$F11*$I11*$BK$8</f>
        <v>0</v>
      </c>
      <c r="BL11" s="16"/>
      <c r="BM11" s="17">
        <f>BL11*$D11*$E11*$F11*$I11*$BM$8</f>
        <v>0</v>
      </c>
      <c r="BN11" s="18"/>
      <c r="BO11" s="17">
        <f>BN11*$D11*$E11*$F11*$I11*$BO$8</f>
        <v>0</v>
      </c>
      <c r="BP11" s="18"/>
      <c r="BQ11" s="17">
        <f>BP11*$D11*$E11*$F11*$I11*$BQ$8</f>
        <v>0</v>
      </c>
      <c r="BR11" s="16"/>
      <c r="BS11" s="17">
        <f>BR11*$D11*$E11*$F11*$I11*$BS$8</f>
        <v>0</v>
      </c>
      <c r="BT11" s="20">
        <v>120</v>
      </c>
      <c r="BU11" s="17">
        <f>BT11*$D11*$E11*$F11*$I11*$BU$8</f>
        <v>1920925.44</v>
      </c>
      <c r="BV11" s="18">
        <v>150</v>
      </c>
      <c r="BW11" s="17">
        <f>BV11*$D11*$E11*$F11*$I11*$BW$8</f>
        <v>2401156.7999999998</v>
      </c>
      <c r="BX11" s="16"/>
      <c r="BY11" s="17">
        <f>BX11*$D11*$E11*$F11*$I11*$BY$8</f>
        <v>0</v>
      </c>
      <c r="BZ11" s="22">
        <v>2</v>
      </c>
      <c r="CA11" s="17">
        <f>BZ11*$D11*$E11*$F11*$I11*$CA$8</f>
        <v>32015.423999999999</v>
      </c>
      <c r="CB11" s="18"/>
      <c r="CC11" s="17">
        <f>CB11*$D11*$E11*$F11*$I11*$CC$8</f>
        <v>0</v>
      </c>
      <c r="CD11" s="18">
        <v>17</v>
      </c>
      <c r="CE11" s="17">
        <f>CD11*$D11*$E11*$F11*$I11*$CE$8</f>
        <v>272131.10399999999</v>
      </c>
      <c r="CF11" s="18"/>
      <c r="CG11" s="17">
        <f>CF11*$D11*$E11*$F11*$I11*$CG$8</f>
        <v>0</v>
      </c>
      <c r="CH11" s="18">
        <v>15</v>
      </c>
      <c r="CI11" s="17">
        <f>CH11*$D11*$E11*$F11*$I11*$CI$8</f>
        <v>240115.68</v>
      </c>
      <c r="CJ11" s="16"/>
      <c r="CK11" s="17">
        <f>CJ11*$D11*$E11*$F11*$I11*$CK$8</f>
        <v>0</v>
      </c>
      <c r="CL11" s="18"/>
      <c r="CM11" s="17">
        <f>CL11*$D11*$E11*$F11*$I11*$CM$8</f>
        <v>0</v>
      </c>
      <c r="CN11" s="16"/>
      <c r="CO11" s="17">
        <f>CN11*$D11*$E11*$F11*$J11*$CO$8</f>
        <v>0</v>
      </c>
      <c r="CP11" s="22"/>
      <c r="CQ11" s="17">
        <f>CP11*$D11*$E11*$F11*$K11*$CQ$8</f>
        <v>0</v>
      </c>
      <c r="CR11" s="17"/>
      <c r="CS11" s="17">
        <f>CR11*D11*E11*F11</f>
        <v>0</v>
      </c>
      <c r="CT11" s="62">
        <f t="shared" ref="CT11:CU23" si="12">SUM(N11+L11+X11+P11+R11+Z11+V11+T11+AB11+AF11+AD11+AH11+AJ11+AN11+BJ11+BP11+AL11+AX11+AZ11+CB11+CD11+BZ11+CF11+CH11+BT11+BV11+AP11+AR11+AT11+AV11+BL11+BN11+BR11+BB11+BD11+BF11+BH11+BX11+CJ11+CL11+CN11+CP11+CR11)</f>
        <v>1441</v>
      </c>
      <c r="CU11" s="62">
        <f t="shared" si="12"/>
        <v>20281771.103999998</v>
      </c>
      <c r="CV11" s="61">
        <f>SUM(CT11*F11)</f>
        <v>1441</v>
      </c>
    </row>
    <row r="12" spans="1:100" x14ac:dyDescent="0.25">
      <c r="A12" s="30"/>
      <c r="B12" s="30">
        <v>2</v>
      </c>
      <c r="C12" s="76" t="s">
        <v>116</v>
      </c>
      <c r="D12" s="77">
        <v>11480</v>
      </c>
      <c r="E12" s="15">
        <v>0.66</v>
      </c>
      <c r="F12" s="31">
        <v>1</v>
      </c>
      <c r="G12" s="31"/>
      <c r="H12" s="77">
        <v>1.4</v>
      </c>
      <c r="I12" s="77">
        <v>1.68</v>
      </c>
      <c r="J12" s="77">
        <v>2.23</v>
      </c>
      <c r="K12" s="77">
        <v>2.57</v>
      </c>
      <c r="L12" s="16">
        <v>11</v>
      </c>
      <c r="M12" s="17">
        <f t="shared" si="3"/>
        <v>116682.72</v>
      </c>
      <c r="N12" s="18"/>
      <c r="O12" s="17">
        <f t="shared" ref="O12:O79" si="13">SUM(N12*$D12*$E12*$F12*$H12*$O$8)</f>
        <v>0</v>
      </c>
      <c r="P12" s="18"/>
      <c r="Q12" s="17">
        <f t="shared" si="4"/>
        <v>0</v>
      </c>
      <c r="R12" s="16"/>
      <c r="S12" s="17">
        <f t="shared" si="5"/>
        <v>0</v>
      </c>
      <c r="T12" s="18"/>
      <c r="U12" s="17">
        <f t="shared" si="6"/>
        <v>0</v>
      </c>
      <c r="V12" s="19"/>
      <c r="W12" s="19">
        <f t="shared" si="7"/>
        <v>0</v>
      </c>
      <c r="X12" s="78"/>
      <c r="Y12" s="17">
        <f t="shared" ref="Y12:Y79" si="14">SUM(X12*$D12*$E12*$F12*$H12*$Y$8)</f>
        <v>0</v>
      </c>
      <c r="Z12" s="18"/>
      <c r="AA12" s="17">
        <f t="shared" si="8"/>
        <v>0</v>
      </c>
      <c r="AB12" s="18"/>
      <c r="AC12" s="17">
        <f t="shared" si="9"/>
        <v>0</v>
      </c>
      <c r="AD12" s="18"/>
      <c r="AE12" s="17">
        <f t="shared" si="10"/>
        <v>0</v>
      </c>
      <c r="AF12" s="16"/>
      <c r="AG12" s="17">
        <f t="shared" si="11"/>
        <v>0</v>
      </c>
      <c r="AH12" s="20">
        <v>91</v>
      </c>
      <c r="AI12" s="17">
        <f>AH12*$D12*$E12*$F12*$I12*$AI$8</f>
        <v>1158341.1840000001</v>
      </c>
      <c r="AJ12" s="21"/>
      <c r="AK12" s="17">
        <f>SUM(AJ12*$D12*$E12*$F12*$H12*$AK$8)</f>
        <v>0</v>
      </c>
      <c r="AL12" s="16">
        <v>50</v>
      </c>
      <c r="AM12" s="19">
        <f>SUM(AL12*$D12*$E12*$F12*$H12*$AM$8)</f>
        <v>530376</v>
      </c>
      <c r="AN12" s="18"/>
      <c r="AO12" s="17">
        <f>SUM(AN12*$D12*$E12*$F12*$H12*$AO$8)</f>
        <v>0</v>
      </c>
      <c r="AP12" s="18"/>
      <c r="AQ12" s="17">
        <f>SUM(AP12*$D12*$E12*$F12*$H12*$AQ$8)</f>
        <v>0</v>
      </c>
      <c r="AR12" s="18"/>
      <c r="AS12" s="17">
        <f>SUM(AR12*$D12*$E12*$F12*$H12*$AS$8)</f>
        <v>0</v>
      </c>
      <c r="AT12" s="18"/>
      <c r="AU12" s="17">
        <f>SUM(AT12*$D12*$E12*$F12*$H12*$AU$8)</f>
        <v>0</v>
      </c>
      <c r="AV12" s="17"/>
      <c r="AW12" s="17">
        <f>SUM(AV12*$D12*$E12*$F12*$H12*$AW$8)</f>
        <v>0</v>
      </c>
      <c r="AX12" s="16"/>
      <c r="AY12" s="17">
        <f>SUM(AX12*$D12*$E12*$F12*$H12*$AY$8)</f>
        <v>0</v>
      </c>
      <c r="AZ12" s="18">
        <v>70</v>
      </c>
      <c r="BA12" s="17">
        <f>SUM(AZ12*$D12*$E12*$F12*$H12*$BA$8)</f>
        <v>742526.39999999991</v>
      </c>
      <c r="BB12" s="18"/>
      <c r="BC12" s="17">
        <f>SUM(BB12*$D12*$E12*$F12*$H12*$BC$8)</f>
        <v>0</v>
      </c>
      <c r="BD12" s="18"/>
      <c r="BE12" s="17">
        <f>SUM(BD12*$D12*$E12*$F12*$H12*$BE$8)</f>
        <v>0</v>
      </c>
      <c r="BF12" s="18"/>
      <c r="BG12" s="17">
        <f>SUM(BF12*$D12*$E12*$F12*$H12*$BG$8)</f>
        <v>0</v>
      </c>
      <c r="BH12" s="18">
        <v>9</v>
      </c>
      <c r="BI12" s="17">
        <f>SUM(BH12*$D12*$E12*$F12*$H12*$BI$8)</f>
        <v>95467.68</v>
      </c>
      <c r="BJ12" s="18"/>
      <c r="BK12" s="17">
        <f>BJ12*$D12*$E12*$F12*$I12*$BK$8</f>
        <v>0</v>
      </c>
      <c r="BL12" s="16"/>
      <c r="BM12" s="17">
        <f>BL12*$D12*$E12*$F12*$I12*$BM$8</f>
        <v>0</v>
      </c>
      <c r="BN12" s="18"/>
      <c r="BO12" s="17">
        <f>BN12*$D12*$E12*$F12*$I12*$BO$8</f>
        <v>0</v>
      </c>
      <c r="BP12" s="18"/>
      <c r="BQ12" s="17">
        <f>BP12*$D12*$E12*$F12*$I12*$BQ$8</f>
        <v>0</v>
      </c>
      <c r="BR12" s="16"/>
      <c r="BS12" s="17">
        <f>BR12*$D12*$E12*$F12*$I12*$BS$8</f>
        <v>0</v>
      </c>
      <c r="BT12" s="20">
        <v>49</v>
      </c>
      <c r="BU12" s="17">
        <f>BT12*$D12*$E12*$F12*$I12*$BU$8</f>
        <v>623722.17599999998</v>
      </c>
      <c r="BV12" s="18">
        <v>120</v>
      </c>
      <c r="BW12" s="17">
        <f>BV12*$D12*$E12*$F12*$I12*$BW$8</f>
        <v>1527482.88</v>
      </c>
      <c r="BX12" s="16"/>
      <c r="BY12" s="17">
        <f>BX12*$D12*$E12*$F12*$I12*$BY$8</f>
        <v>0</v>
      </c>
      <c r="BZ12" s="22">
        <v>80</v>
      </c>
      <c r="CA12" s="17">
        <f>BZ12*$D12*$E12*$F12*$I12*$CA$8</f>
        <v>1018321.9199999999</v>
      </c>
      <c r="CB12" s="18"/>
      <c r="CC12" s="17">
        <f>CB12*$D12*$E12*$F12*$I12*$CC$8</f>
        <v>0</v>
      </c>
      <c r="CD12" s="18">
        <v>20</v>
      </c>
      <c r="CE12" s="17">
        <f>CD12*$D12*$E12*$F12*$I12*$CE$8</f>
        <v>254580.47999999998</v>
      </c>
      <c r="CF12" s="18"/>
      <c r="CG12" s="17">
        <f>CF12*$D12*$E12*$F12*$I12*$CG$8</f>
        <v>0</v>
      </c>
      <c r="CH12" s="18">
        <v>10</v>
      </c>
      <c r="CI12" s="17">
        <f>CH12*$D12*$E12*$F12*$I12*$CI$8</f>
        <v>127290.23999999999</v>
      </c>
      <c r="CJ12" s="16"/>
      <c r="CK12" s="17">
        <f>CJ12*$D12*$E12*$F12*$I12*$CK$8</f>
        <v>0</v>
      </c>
      <c r="CL12" s="18"/>
      <c r="CM12" s="17">
        <f>CL12*$D12*$E12*$F12*$I12*$CM$8</f>
        <v>0</v>
      </c>
      <c r="CN12" s="16"/>
      <c r="CO12" s="17">
        <f>CN12*$D12*$E12*$F12*$J12*$CO$8</f>
        <v>0</v>
      </c>
      <c r="CP12" s="22">
        <v>70</v>
      </c>
      <c r="CQ12" s="17">
        <f>CP12*$D12*$E12*$F12*$K12*$CQ$8</f>
        <v>1363066.3199999998</v>
      </c>
      <c r="CR12" s="17"/>
      <c r="CS12" s="17">
        <f>CR12*D12*E12*F12</f>
        <v>0</v>
      </c>
      <c r="CT12" s="62">
        <f t="shared" si="12"/>
        <v>580</v>
      </c>
      <c r="CU12" s="62">
        <f t="shared" si="12"/>
        <v>7557858</v>
      </c>
      <c r="CV12" s="61">
        <f>SUM(CT12*F12)</f>
        <v>580</v>
      </c>
    </row>
    <row r="13" spans="1:100" ht="30" x14ac:dyDescent="0.25">
      <c r="A13" s="30"/>
      <c r="B13" s="30">
        <v>3</v>
      </c>
      <c r="C13" s="76" t="s">
        <v>117</v>
      </c>
      <c r="D13" s="77">
        <v>11480</v>
      </c>
      <c r="E13" s="77">
        <v>0.71</v>
      </c>
      <c r="F13" s="31">
        <v>1</v>
      </c>
      <c r="G13" s="31"/>
      <c r="H13" s="77">
        <v>1.4</v>
      </c>
      <c r="I13" s="77">
        <v>1.68</v>
      </c>
      <c r="J13" s="77">
        <v>2.23</v>
      </c>
      <c r="K13" s="77">
        <v>2.57</v>
      </c>
      <c r="L13" s="16">
        <v>17</v>
      </c>
      <c r="M13" s="17">
        <f t="shared" si="3"/>
        <v>193989.04</v>
      </c>
      <c r="N13" s="18">
        <v>0</v>
      </c>
      <c r="O13" s="17">
        <f t="shared" si="13"/>
        <v>0</v>
      </c>
      <c r="P13" s="18">
        <v>0</v>
      </c>
      <c r="Q13" s="17">
        <f t="shared" si="4"/>
        <v>0</v>
      </c>
      <c r="R13" s="16">
        <v>0</v>
      </c>
      <c r="S13" s="17">
        <f t="shared" si="5"/>
        <v>0</v>
      </c>
      <c r="T13" s="18">
        <v>0</v>
      </c>
      <c r="U13" s="17">
        <f t="shared" si="6"/>
        <v>0</v>
      </c>
      <c r="V13" s="16"/>
      <c r="W13" s="19">
        <f t="shared" si="7"/>
        <v>0</v>
      </c>
      <c r="X13" s="78"/>
      <c r="Y13" s="17">
        <f t="shared" si="14"/>
        <v>0</v>
      </c>
      <c r="Z13" s="18">
        <v>0</v>
      </c>
      <c r="AA13" s="17">
        <f t="shared" si="8"/>
        <v>0</v>
      </c>
      <c r="AB13" s="18">
        <v>0</v>
      </c>
      <c r="AC13" s="17">
        <f t="shared" si="9"/>
        <v>0</v>
      </c>
      <c r="AD13" s="18"/>
      <c r="AE13" s="17">
        <f t="shared" si="10"/>
        <v>0</v>
      </c>
      <c r="AF13" s="16">
        <v>0</v>
      </c>
      <c r="AG13" s="17">
        <f t="shared" si="11"/>
        <v>0</v>
      </c>
      <c r="AH13" s="16"/>
      <c r="AI13" s="17">
        <f>AH13*$D13*$E13*$F13*$I13*$AI$8</f>
        <v>0</v>
      </c>
      <c r="AJ13" s="21"/>
      <c r="AK13" s="17">
        <f>SUM(AJ13*$D13*$E13*$F13*$H13*$AK$8)</f>
        <v>0</v>
      </c>
      <c r="AL13" s="16">
        <v>188</v>
      </c>
      <c r="AM13" s="19">
        <f>SUM(AL13*$D13*$E13*$F13*$H13*$AM$8)</f>
        <v>2145290.5599999996</v>
      </c>
      <c r="AN13" s="18">
        <v>0</v>
      </c>
      <c r="AO13" s="17">
        <f>SUM(AN13*$D13*$E13*$F13*$H13*$AO$8)</f>
        <v>0</v>
      </c>
      <c r="AP13" s="18">
        <v>0</v>
      </c>
      <c r="AQ13" s="17">
        <f>SUM(AP13*$D13*$E13*$F13*$H13*$AQ$8)</f>
        <v>0</v>
      </c>
      <c r="AR13" s="18"/>
      <c r="AS13" s="17">
        <f>SUM(AR13*$D13*$E13*$F13*$H13*$AS$8)</f>
        <v>0</v>
      </c>
      <c r="AT13" s="18"/>
      <c r="AU13" s="17">
        <f>SUM(AT13*$D13*$E13*$F13*$H13*$AU$8)</f>
        <v>0</v>
      </c>
      <c r="AV13" s="18"/>
      <c r="AW13" s="17">
        <f>SUM(AV13*$D13*$E13*$F13*$H13*$AW$8)</f>
        <v>0</v>
      </c>
      <c r="AX13" s="16">
        <v>16</v>
      </c>
      <c r="AY13" s="17">
        <f>SUM(AX13*$D13*$E13*$F13*$H13*$AY$8)</f>
        <v>182577.91999999998</v>
      </c>
      <c r="AZ13" s="18">
        <v>37</v>
      </c>
      <c r="BA13" s="17">
        <f>SUM(AZ13*$D13*$E13*$F13*$H13*$BA$8)</f>
        <v>422211.43999999994</v>
      </c>
      <c r="BB13" s="18">
        <v>0</v>
      </c>
      <c r="BC13" s="17">
        <f>SUM(BB13*$D13*$E13*$F13*$H13*$BC$8)</f>
        <v>0</v>
      </c>
      <c r="BD13" s="18">
        <v>0</v>
      </c>
      <c r="BE13" s="17">
        <f>SUM(BD13*$D13*$E13*$F13*$H13*$BE$8)</f>
        <v>0</v>
      </c>
      <c r="BF13" s="18"/>
      <c r="BG13" s="17">
        <f>SUM(BF13*$D13*$E13*$F13*$H13*$BG$8)</f>
        <v>0</v>
      </c>
      <c r="BH13" s="18"/>
      <c r="BI13" s="17">
        <f>SUM(BH13*$D13*$E13*$F13*$H13*$BI$8)</f>
        <v>0</v>
      </c>
      <c r="BJ13" s="18">
        <v>0</v>
      </c>
      <c r="BK13" s="17">
        <f>BJ13*$D13*$E13*$F13*$I13*$BK$8</f>
        <v>0</v>
      </c>
      <c r="BL13" s="16">
        <v>0</v>
      </c>
      <c r="BM13" s="17">
        <f>BL13*$D13*$E13*$F13*$I13*$BM$8</f>
        <v>0</v>
      </c>
      <c r="BN13" s="18">
        <v>0</v>
      </c>
      <c r="BO13" s="17">
        <f>BN13*$D13*$E13*$F13*$I13*$BO$8</f>
        <v>0</v>
      </c>
      <c r="BP13" s="18">
        <v>0</v>
      </c>
      <c r="BQ13" s="17">
        <f>BP13*$D13*$E13*$F13*$I13*$BQ$8</f>
        <v>0</v>
      </c>
      <c r="BR13" s="16">
        <v>0</v>
      </c>
      <c r="BS13" s="17">
        <f>BR13*$D13*$E13*$F13*$I13*$BS$8</f>
        <v>0</v>
      </c>
      <c r="BT13" s="20">
        <v>170</v>
      </c>
      <c r="BU13" s="17">
        <f>BT13*$D13*$E13*$F13*$I13*$BU$8</f>
        <v>2327868.48</v>
      </c>
      <c r="BV13" s="18">
        <v>2</v>
      </c>
      <c r="BW13" s="17">
        <f>BV13*$D13*$E13*$F13*$I13*$BW$8</f>
        <v>27386.687999999998</v>
      </c>
      <c r="BX13" s="16"/>
      <c r="BY13" s="17">
        <f>BX13*$D13*$E13*$F13*$I13*$BY$8</f>
        <v>0</v>
      </c>
      <c r="BZ13" s="22">
        <v>8</v>
      </c>
      <c r="CA13" s="17">
        <f>BZ13*$D13*$E13*$F13*$I13*$CA$8</f>
        <v>109546.75199999999</v>
      </c>
      <c r="CB13" s="18">
        <v>0</v>
      </c>
      <c r="CC13" s="17">
        <f>CB13*$D13*$E13*$F13*$I13*$CC$8</f>
        <v>0</v>
      </c>
      <c r="CD13" s="18"/>
      <c r="CE13" s="17">
        <f>CD13*$D13*$E13*$F13*$I13*$CE$8</f>
        <v>0</v>
      </c>
      <c r="CF13" s="18"/>
      <c r="CG13" s="17">
        <f>CF13*$D13*$E13*$F13*$I13*$CG$8</f>
        <v>0</v>
      </c>
      <c r="CH13" s="18"/>
      <c r="CI13" s="17">
        <f>CH13*$D13*$E13*$F13*$I13*$CI$8</f>
        <v>0</v>
      </c>
      <c r="CJ13" s="16"/>
      <c r="CK13" s="17">
        <f>CJ13*$D13*$E13*$F13*$I13*$CK$8</f>
        <v>0</v>
      </c>
      <c r="CL13" s="18">
        <v>0</v>
      </c>
      <c r="CM13" s="17">
        <f>CL13*$D13*$E13*$F13*$I13*$CM$8</f>
        <v>0</v>
      </c>
      <c r="CN13" s="16">
        <v>0</v>
      </c>
      <c r="CO13" s="17">
        <f>CN13*$D13*$E13*$F13*$J13*$CO$8</f>
        <v>0</v>
      </c>
      <c r="CP13" s="22"/>
      <c r="CQ13" s="17">
        <f>CP13*$D13*$E13*$F13*$K13*$CQ$8</f>
        <v>0</v>
      </c>
      <c r="CR13" s="17"/>
      <c r="CS13" s="17">
        <f>CR13*D13*E13*F13</f>
        <v>0</v>
      </c>
      <c r="CT13" s="62">
        <f t="shared" si="12"/>
        <v>438</v>
      </c>
      <c r="CU13" s="62">
        <f t="shared" si="12"/>
        <v>5408870.8799999999</v>
      </c>
      <c r="CV13" s="61">
        <f>SUM(CT13*F13)</f>
        <v>438</v>
      </c>
    </row>
    <row r="14" spans="1:100" ht="30" x14ac:dyDescent="0.25">
      <c r="A14" s="30"/>
      <c r="B14" s="30">
        <v>4</v>
      </c>
      <c r="C14" s="76" t="s">
        <v>118</v>
      </c>
      <c r="D14" s="77">
        <v>11480</v>
      </c>
      <c r="E14" s="77">
        <v>1.06</v>
      </c>
      <c r="F14" s="31">
        <v>1</v>
      </c>
      <c r="G14" s="31"/>
      <c r="H14" s="77">
        <v>1.4</v>
      </c>
      <c r="I14" s="77">
        <v>1.68</v>
      </c>
      <c r="J14" s="77">
        <v>2.23</v>
      </c>
      <c r="K14" s="77">
        <v>2.57</v>
      </c>
      <c r="L14" s="16">
        <v>77</v>
      </c>
      <c r="M14" s="17">
        <f t="shared" si="3"/>
        <v>1311796.6400000001</v>
      </c>
      <c r="N14" s="18">
        <v>0</v>
      </c>
      <c r="O14" s="17">
        <f t="shared" si="13"/>
        <v>0</v>
      </c>
      <c r="P14" s="18">
        <v>0</v>
      </c>
      <c r="Q14" s="17">
        <f t="shared" si="4"/>
        <v>0</v>
      </c>
      <c r="R14" s="16">
        <v>0</v>
      </c>
      <c r="S14" s="17">
        <f t="shared" si="5"/>
        <v>0</v>
      </c>
      <c r="T14" s="18">
        <v>0</v>
      </c>
      <c r="U14" s="17">
        <f t="shared" si="6"/>
        <v>0</v>
      </c>
      <c r="V14" s="16"/>
      <c r="W14" s="19">
        <f t="shared" si="7"/>
        <v>0</v>
      </c>
      <c r="X14" s="78"/>
      <c r="Y14" s="17">
        <f t="shared" si="14"/>
        <v>0</v>
      </c>
      <c r="Z14" s="18">
        <v>0</v>
      </c>
      <c r="AA14" s="17">
        <f t="shared" si="8"/>
        <v>0</v>
      </c>
      <c r="AB14" s="18">
        <v>0</v>
      </c>
      <c r="AC14" s="17">
        <f t="shared" si="9"/>
        <v>0</v>
      </c>
      <c r="AD14" s="18"/>
      <c r="AE14" s="17">
        <f t="shared" si="10"/>
        <v>0</v>
      </c>
      <c r="AF14" s="16">
        <v>0</v>
      </c>
      <c r="AG14" s="17">
        <f t="shared" si="11"/>
        <v>0</v>
      </c>
      <c r="AH14" s="16">
        <v>3</v>
      </c>
      <c r="AI14" s="17">
        <f>AH14*$D14*$E14*$F14*$I14*$AI$8</f>
        <v>61330.752</v>
      </c>
      <c r="AJ14" s="21"/>
      <c r="AK14" s="17">
        <f>SUM(AJ14*$D14*$E14*$F14*$H14*$AK$8)</f>
        <v>0</v>
      </c>
      <c r="AL14" s="16">
        <f>1122-285</f>
        <v>837</v>
      </c>
      <c r="AM14" s="19">
        <f>SUM(AL14*$D14*$E14*$F14*$H14*$AM$8)</f>
        <v>14259399.839999998</v>
      </c>
      <c r="AN14" s="18">
        <v>0</v>
      </c>
      <c r="AO14" s="17">
        <f>SUM(AN14*$D14*$E14*$F14*$H14*$AO$8)</f>
        <v>0</v>
      </c>
      <c r="AP14" s="18">
        <v>0</v>
      </c>
      <c r="AQ14" s="17">
        <f>SUM(AP14*$D14*$E14*$F14*$H14*$AQ$8)</f>
        <v>0</v>
      </c>
      <c r="AR14" s="18"/>
      <c r="AS14" s="17">
        <f>SUM(AR14*$D14*$E14*$F14*$H14*$AS$8)</f>
        <v>0</v>
      </c>
      <c r="AT14" s="18"/>
      <c r="AU14" s="17">
        <f>SUM(AT14*$D14*$E14*$F14*$H14*$AU$8)</f>
        <v>0</v>
      </c>
      <c r="AV14" s="18"/>
      <c r="AW14" s="17">
        <f>SUM(AV14*$D14*$E14*$F14*$H14*$AW$8)</f>
        <v>0</v>
      </c>
      <c r="AX14" s="16"/>
      <c r="AY14" s="17">
        <f>SUM(AX14*$D14*$E14*$F14*$H14*$AY$8)</f>
        <v>0</v>
      </c>
      <c r="AZ14" s="18">
        <v>20</v>
      </c>
      <c r="BA14" s="17">
        <f>SUM(AZ14*$D14*$E14*$F14*$H14*$BA$8)</f>
        <v>340726.39999999997</v>
      </c>
      <c r="BB14" s="18">
        <v>0</v>
      </c>
      <c r="BC14" s="17">
        <f>SUM(BB14*$D14*$E14*$F14*$H14*$BC$8)</f>
        <v>0</v>
      </c>
      <c r="BD14" s="18">
        <v>0</v>
      </c>
      <c r="BE14" s="17">
        <f>SUM(BD14*$D14*$E14*$F14*$H14*$BE$8)</f>
        <v>0</v>
      </c>
      <c r="BF14" s="18"/>
      <c r="BG14" s="17">
        <f>SUM(BF14*$D14*$E14*$F14*$H14*$BG$8)</f>
        <v>0</v>
      </c>
      <c r="BH14" s="18"/>
      <c r="BI14" s="17">
        <f>SUM(BH14*$D14*$E14*$F14*$H14*$BI$8)</f>
        <v>0</v>
      </c>
      <c r="BJ14" s="18">
        <v>0</v>
      </c>
      <c r="BK14" s="17">
        <f>BJ14*$D14*$E14*$F14*$I14*$BK$8</f>
        <v>0</v>
      </c>
      <c r="BL14" s="16">
        <v>0</v>
      </c>
      <c r="BM14" s="17">
        <f>BL14*$D14*$E14*$F14*$I14*$BM$8</f>
        <v>0</v>
      </c>
      <c r="BN14" s="18">
        <v>0</v>
      </c>
      <c r="BO14" s="17">
        <f>BN14*$D14*$E14*$F14*$I14*$BO$8</f>
        <v>0</v>
      </c>
      <c r="BP14" s="18">
        <v>0</v>
      </c>
      <c r="BQ14" s="17">
        <f>BP14*$D14*$E14*$F14*$I14*$BQ$8</f>
        <v>0</v>
      </c>
      <c r="BR14" s="16">
        <v>0</v>
      </c>
      <c r="BS14" s="17">
        <f>BR14*$D14*$E14*$F14*$I14*$BS$8</f>
        <v>0</v>
      </c>
      <c r="BT14" s="16"/>
      <c r="BU14" s="17">
        <f>BT14*$D14*$E14*$F14*$I14*$BU$8</f>
        <v>0</v>
      </c>
      <c r="BV14" s="18">
        <v>0</v>
      </c>
      <c r="BW14" s="17">
        <f>BV14*$D14*$E14*$F14*$I14*$BW$8</f>
        <v>0</v>
      </c>
      <c r="BX14" s="16"/>
      <c r="BY14" s="17">
        <f>BX14*$D14*$E14*$F14*$I14*$BY$8</f>
        <v>0</v>
      </c>
      <c r="BZ14" s="18">
        <v>0</v>
      </c>
      <c r="CA14" s="17">
        <f>BZ14*$D14*$E14*$F14*$I14*$CA$8</f>
        <v>0</v>
      </c>
      <c r="CB14" s="18">
        <v>0</v>
      </c>
      <c r="CC14" s="17">
        <f>CB14*$D14*$E14*$F14*$I14*$CC$8</f>
        <v>0</v>
      </c>
      <c r="CD14" s="18"/>
      <c r="CE14" s="17">
        <f>CD14*$D14*$E14*$F14*$I14*$CE$8</f>
        <v>0</v>
      </c>
      <c r="CF14" s="18"/>
      <c r="CG14" s="17">
        <f>CF14*$D14*$E14*$F14*$I14*$CG$8</f>
        <v>0</v>
      </c>
      <c r="CH14" s="18"/>
      <c r="CI14" s="17">
        <f>CH14*$D14*$E14*$F14*$I14*$CI$8</f>
        <v>0</v>
      </c>
      <c r="CJ14" s="16"/>
      <c r="CK14" s="17">
        <f>CJ14*$D14*$E14*$F14*$I14*$CK$8</f>
        <v>0</v>
      </c>
      <c r="CL14" s="18">
        <v>0</v>
      </c>
      <c r="CM14" s="17">
        <f>CL14*$D14*$E14*$F14*$I14*$CM$8</f>
        <v>0</v>
      </c>
      <c r="CN14" s="16">
        <v>0</v>
      </c>
      <c r="CO14" s="17">
        <f>CN14*$D14*$E14*$F14*$J14*$CO$8</f>
        <v>0</v>
      </c>
      <c r="CP14" s="18"/>
      <c r="CQ14" s="17">
        <f>CP14*$D14*$E14*$F14*$K14*$CQ$8</f>
        <v>0</v>
      </c>
      <c r="CR14" s="17"/>
      <c r="CS14" s="17">
        <f>CR14*D14*E14*F14</f>
        <v>0</v>
      </c>
      <c r="CT14" s="62">
        <f t="shared" si="12"/>
        <v>937</v>
      </c>
      <c r="CU14" s="62">
        <f t="shared" si="12"/>
        <v>15973253.631999999</v>
      </c>
      <c r="CV14" s="61">
        <f>SUM(CT14*F14)</f>
        <v>937</v>
      </c>
    </row>
    <row r="15" spans="1:100" s="66" customFormat="1" ht="42.75" x14ac:dyDescent="0.25">
      <c r="A15" s="53"/>
      <c r="B15" s="53">
        <v>5</v>
      </c>
      <c r="C15" s="79" t="s">
        <v>119</v>
      </c>
      <c r="D15" s="80">
        <v>11480</v>
      </c>
      <c r="E15" s="46">
        <v>9.83</v>
      </c>
      <c r="F15" s="50">
        <v>1</v>
      </c>
      <c r="G15" s="50"/>
      <c r="H15" s="80">
        <v>1.4</v>
      </c>
      <c r="I15" s="80">
        <v>1.68</v>
      </c>
      <c r="J15" s="80">
        <v>2.23</v>
      </c>
      <c r="K15" s="80">
        <v>2.57</v>
      </c>
      <c r="L15" s="81">
        <v>0</v>
      </c>
      <c r="M15" s="24">
        <f t="shared" si="3"/>
        <v>0</v>
      </c>
      <c r="N15" s="81">
        <v>0</v>
      </c>
      <c r="O15" s="24">
        <f t="shared" si="13"/>
        <v>0</v>
      </c>
      <c r="P15" s="81">
        <v>0</v>
      </c>
      <c r="Q15" s="24">
        <f t="shared" si="4"/>
        <v>0</v>
      </c>
      <c r="R15" s="82">
        <v>0</v>
      </c>
      <c r="S15" s="24">
        <f t="shared" si="5"/>
        <v>0</v>
      </c>
      <c r="T15" s="81">
        <f>SUM(T16:T21)</f>
        <v>989</v>
      </c>
      <c r="U15" s="24">
        <f>SUM(U16:U21)</f>
        <v>113555282.37759998</v>
      </c>
      <c r="V15" s="83">
        <v>0</v>
      </c>
      <c r="W15" s="64">
        <f t="shared" si="7"/>
        <v>0</v>
      </c>
      <c r="X15" s="81">
        <v>0</v>
      </c>
      <c r="Y15" s="24">
        <f t="shared" si="14"/>
        <v>0</v>
      </c>
      <c r="Z15" s="81">
        <v>0</v>
      </c>
      <c r="AA15" s="24">
        <f t="shared" si="8"/>
        <v>0</v>
      </c>
      <c r="AB15" s="81">
        <v>0</v>
      </c>
      <c r="AC15" s="24">
        <f t="shared" si="9"/>
        <v>0</v>
      </c>
      <c r="AD15" s="81">
        <v>0</v>
      </c>
      <c r="AE15" s="24">
        <f t="shared" si="10"/>
        <v>0</v>
      </c>
      <c r="AF15" s="83">
        <v>0</v>
      </c>
      <c r="AG15" s="24">
        <f t="shared" si="11"/>
        <v>0</v>
      </c>
      <c r="AH15" s="63">
        <v>0</v>
      </c>
      <c r="AI15" s="24">
        <f>AH15*$D15*$E15*$F15*$I15*$AI$8</f>
        <v>0</v>
      </c>
      <c r="AJ15" s="63"/>
      <c r="AK15" s="24">
        <f>SUM(AJ15*$D15*$E15*$F15*$H15*$AK$8)</f>
        <v>0</v>
      </c>
      <c r="AL15" s="63"/>
      <c r="AM15" s="64">
        <f>SUM(AL15*$D15*$E15*$F15*$H15*$AM$8)</f>
        <v>0</v>
      </c>
      <c r="AN15" s="23">
        <v>0</v>
      </c>
      <c r="AO15" s="24">
        <f>SUM(AN15*$D15*$E15*$F15*$H15*$AO$8)</f>
        <v>0</v>
      </c>
      <c r="AP15" s="23">
        <v>0</v>
      </c>
      <c r="AQ15" s="24">
        <f>SUM(AP15*$D15*$E15*$F15*$H15*$AQ$8)</f>
        <v>0</v>
      </c>
      <c r="AR15" s="23">
        <v>0</v>
      </c>
      <c r="AS15" s="24">
        <f>SUM(AR15*$D15*$E15*$F15*$H15*$AS$8)</f>
        <v>0</v>
      </c>
      <c r="AT15" s="23">
        <v>0</v>
      </c>
      <c r="AU15" s="24">
        <f>SUM(AT15*$D15*$E15*$F15*$H15*$AU$8)</f>
        <v>0</v>
      </c>
      <c r="AV15" s="23">
        <v>0</v>
      </c>
      <c r="AW15" s="24">
        <f>SUM(AV15*$D15*$E15*$F15*$H15*$AW$8)</f>
        <v>0</v>
      </c>
      <c r="AX15" s="63"/>
      <c r="AY15" s="24">
        <f>SUM(AX15*$D15*$E15*$F15*$H15*$AY$8)</f>
        <v>0</v>
      </c>
      <c r="AZ15" s="23">
        <v>0</v>
      </c>
      <c r="BA15" s="24">
        <f>SUM(AZ15*$D15*$E15*$F15*$H15*$BA$8)</f>
        <v>0</v>
      </c>
      <c r="BB15" s="23">
        <v>0</v>
      </c>
      <c r="BC15" s="24">
        <f>SUM(BB15*$D15*$E15*$F15*$H15*$BC$8)</f>
        <v>0</v>
      </c>
      <c r="BD15" s="23">
        <v>0</v>
      </c>
      <c r="BE15" s="24">
        <f>SUM(BD15*$D15*$E15*$F15*$H15*$BE$8)</f>
        <v>0</v>
      </c>
      <c r="BF15" s="23"/>
      <c r="BG15" s="24">
        <f>SUM(BF15*$D15*$E15*$F15*$H15*$BG$8)</f>
        <v>0</v>
      </c>
      <c r="BH15" s="23">
        <v>0</v>
      </c>
      <c r="BI15" s="24">
        <f>SUM(BH15*$D15*$E15*$F15*$H15*$BI$8)</f>
        <v>0</v>
      </c>
      <c r="BJ15" s="23">
        <v>0</v>
      </c>
      <c r="BK15" s="24">
        <f>BJ15*$D15*$E15*$F15*$I15*$BK$8</f>
        <v>0</v>
      </c>
      <c r="BL15" s="63">
        <v>0</v>
      </c>
      <c r="BM15" s="24">
        <f>BL15*$D15*$E15*$F15*$I15*$BM$8</f>
        <v>0</v>
      </c>
      <c r="BN15" s="23">
        <v>0</v>
      </c>
      <c r="BO15" s="24">
        <f>BN15*$D15*$E15*$F15*$I15*$BO$8</f>
        <v>0</v>
      </c>
      <c r="BP15" s="23">
        <v>0</v>
      </c>
      <c r="BQ15" s="24">
        <f>BP15*$D15*$E15*$F15*$I15*$BQ$8</f>
        <v>0</v>
      </c>
      <c r="BR15" s="63">
        <v>0</v>
      </c>
      <c r="BS15" s="24">
        <f>BR15*$D15*$E15*$F15*$I15*$BS$8</f>
        <v>0</v>
      </c>
      <c r="BT15" s="63">
        <v>0</v>
      </c>
      <c r="BU15" s="24">
        <f>BT15*$D15*$E15*$F15*$I15*$BU$8</f>
        <v>0</v>
      </c>
      <c r="BV15" s="23">
        <v>0</v>
      </c>
      <c r="BW15" s="24">
        <f>BV15*$D15*$E15*$F15*$I15*$BW$8</f>
        <v>0</v>
      </c>
      <c r="BX15" s="63">
        <v>0</v>
      </c>
      <c r="BY15" s="24">
        <f>BX15*$D15*$E15*$F15*$I15*$BY$8</f>
        <v>0</v>
      </c>
      <c r="BZ15" s="23">
        <v>0</v>
      </c>
      <c r="CA15" s="24">
        <f>BZ15*$D15*$E15*$F15*$I15*$CA$8</f>
        <v>0</v>
      </c>
      <c r="CB15" s="23">
        <v>0</v>
      </c>
      <c r="CC15" s="24">
        <f>CB15*$D15*$E15*$F15*$I15*$CC$8</f>
        <v>0</v>
      </c>
      <c r="CD15" s="23">
        <v>0</v>
      </c>
      <c r="CE15" s="24">
        <f>CD15*$D15*$E15*$F15*$I15*$CE$8</f>
        <v>0</v>
      </c>
      <c r="CF15" s="23"/>
      <c r="CG15" s="24">
        <f>CF15*$D15*$E15*$F15*$I15*$CG$8</f>
        <v>0</v>
      </c>
      <c r="CH15" s="23">
        <v>0</v>
      </c>
      <c r="CI15" s="24">
        <f>CH15*$D15*$E15*$F15*$I15*$CI$8</f>
        <v>0</v>
      </c>
      <c r="CJ15" s="63">
        <v>0</v>
      </c>
      <c r="CK15" s="24">
        <f>CJ15*$D15*$E15*$F15*$I15*$CK$8</f>
        <v>0</v>
      </c>
      <c r="CL15" s="23">
        <v>0</v>
      </c>
      <c r="CM15" s="24">
        <f>CL15*$D15*$E15*$F15*$I15*$CM$8</f>
        <v>0</v>
      </c>
      <c r="CN15" s="63">
        <v>0</v>
      </c>
      <c r="CO15" s="24">
        <f>CN15*$D15*$E15*$F15*$J15*$CO$8</f>
        <v>0</v>
      </c>
      <c r="CP15" s="23"/>
      <c r="CQ15" s="24">
        <f>CP15*$D15*$E15*$F15*$K15*$CQ$8</f>
        <v>0</v>
      </c>
      <c r="CR15" s="24">
        <f>SUM(CR16:CR21)</f>
        <v>5</v>
      </c>
      <c r="CS15" s="24">
        <f>SUM(CS16:CS21)</f>
        <v>564242</v>
      </c>
      <c r="CT15" s="62">
        <f t="shared" si="12"/>
        <v>994</v>
      </c>
      <c r="CU15" s="62">
        <f t="shared" si="12"/>
        <v>114119524.37759998</v>
      </c>
      <c r="CV15" s="65">
        <f>SUM(CT15*F15)</f>
        <v>994</v>
      </c>
    </row>
    <row r="16" spans="1:100" s="66" customFormat="1" ht="30" x14ac:dyDescent="0.25">
      <c r="A16" s="53"/>
      <c r="B16" s="67" t="s">
        <v>120</v>
      </c>
      <c r="C16" s="84" t="s">
        <v>121</v>
      </c>
      <c r="D16" s="80">
        <v>11480</v>
      </c>
      <c r="E16" s="46">
        <v>9.83</v>
      </c>
      <c r="F16" s="51">
        <v>1.1000000000000001</v>
      </c>
      <c r="G16" s="51"/>
      <c r="H16" s="80">
        <v>1.4</v>
      </c>
      <c r="I16" s="80">
        <v>1.68</v>
      </c>
      <c r="J16" s="80">
        <v>2.23</v>
      </c>
      <c r="K16" s="80">
        <v>2.57</v>
      </c>
      <c r="L16" s="81"/>
      <c r="M16" s="24"/>
      <c r="N16" s="81"/>
      <c r="O16" s="24"/>
      <c r="P16" s="81"/>
      <c r="Q16" s="24"/>
      <c r="R16" s="82"/>
      <c r="S16" s="24"/>
      <c r="T16" s="78">
        <v>79</v>
      </c>
      <c r="U16" s="17">
        <f t="shared" si="6"/>
        <v>13729136.344000001</v>
      </c>
      <c r="V16" s="83"/>
      <c r="W16" s="64"/>
      <c r="X16" s="81"/>
      <c r="Y16" s="24"/>
      <c r="Z16" s="81"/>
      <c r="AA16" s="24"/>
      <c r="AB16" s="81"/>
      <c r="AC16" s="24"/>
      <c r="AD16" s="81"/>
      <c r="AE16" s="24"/>
      <c r="AF16" s="83"/>
      <c r="AG16" s="24"/>
      <c r="AH16" s="63"/>
      <c r="AI16" s="24"/>
      <c r="AJ16" s="63"/>
      <c r="AK16" s="24"/>
      <c r="AL16" s="63"/>
      <c r="AM16" s="64"/>
      <c r="AN16" s="23"/>
      <c r="AO16" s="24"/>
      <c r="AP16" s="23"/>
      <c r="AQ16" s="24"/>
      <c r="AR16" s="23"/>
      <c r="AS16" s="24"/>
      <c r="AT16" s="23"/>
      <c r="AU16" s="24"/>
      <c r="AV16" s="23"/>
      <c r="AW16" s="24"/>
      <c r="AX16" s="63"/>
      <c r="AY16" s="24"/>
      <c r="AZ16" s="23"/>
      <c r="BA16" s="24"/>
      <c r="BB16" s="23"/>
      <c r="BC16" s="24"/>
      <c r="BD16" s="23"/>
      <c r="BE16" s="24"/>
      <c r="BF16" s="23"/>
      <c r="BG16" s="24"/>
      <c r="BH16" s="23"/>
      <c r="BI16" s="24"/>
      <c r="BJ16" s="23"/>
      <c r="BK16" s="24"/>
      <c r="BL16" s="63"/>
      <c r="BM16" s="24"/>
      <c r="BN16" s="23"/>
      <c r="BO16" s="24"/>
      <c r="BP16" s="23"/>
      <c r="BQ16" s="24"/>
      <c r="BR16" s="63"/>
      <c r="BS16" s="24"/>
      <c r="BT16" s="63"/>
      <c r="BU16" s="24"/>
      <c r="BV16" s="23"/>
      <c r="BW16" s="24"/>
      <c r="BX16" s="63"/>
      <c r="BY16" s="24"/>
      <c r="BZ16" s="23"/>
      <c r="CA16" s="24"/>
      <c r="CB16" s="23"/>
      <c r="CC16" s="24"/>
      <c r="CD16" s="23"/>
      <c r="CE16" s="24"/>
      <c r="CF16" s="23"/>
      <c r="CG16" s="24"/>
      <c r="CH16" s="23"/>
      <c r="CI16" s="24"/>
      <c r="CJ16" s="63"/>
      <c r="CK16" s="24"/>
      <c r="CL16" s="23"/>
      <c r="CM16" s="24"/>
      <c r="CN16" s="63"/>
      <c r="CO16" s="24"/>
      <c r="CP16" s="23"/>
      <c r="CQ16" s="24"/>
      <c r="CR16" s="24"/>
      <c r="CS16" s="24">
        <f>CR16*D16*E16*F16</f>
        <v>0</v>
      </c>
      <c r="CT16" s="62">
        <f t="shared" si="12"/>
        <v>79</v>
      </c>
      <c r="CU16" s="62">
        <f t="shared" si="12"/>
        <v>13729136.344000001</v>
      </c>
      <c r="CV16" s="61"/>
    </row>
    <row r="17" spans="1:100" s="45" customFormat="1" ht="30" x14ac:dyDescent="0.25">
      <c r="A17" s="42"/>
      <c r="B17" s="67" t="s">
        <v>122</v>
      </c>
      <c r="C17" s="84" t="s">
        <v>123</v>
      </c>
      <c r="D17" s="77">
        <v>11480</v>
      </c>
      <c r="E17" s="68">
        <v>9.83</v>
      </c>
      <c r="F17" s="51">
        <v>1</v>
      </c>
      <c r="G17" s="51"/>
      <c r="H17" s="85">
        <v>1.4</v>
      </c>
      <c r="I17" s="85">
        <v>1.68</v>
      </c>
      <c r="J17" s="85">
        <v>2.23</v>
      </c>
      <c r="K17" s="85">
        <v>2.57</v>
      </c>
      <c r="L17" s="43"/>
      <c r="M17" s="17">
        <f t="shared" si="3"/>
        <v>0</v>
      </c>
      <c r="N17" s="43"/>
      <c r="O17" s="17">
        <f t="shared" si="13"/>
        <v>0</v>
      </c>
      <c r="P17" s="43"/>
      <c r="Q17" s="17">
        <f t="shared" si="4"/>
        <v>0</v>
      </c>
      <c r="R17" s="25"/>
      <c r="S17" s="17">
        <f t="shared" si="5"/>
        <v>0</v>
      </c>
      <c r="T17" s="78">
        <v>531</v>
      </c>
      <c r="U17" s="17">
        <f t="shared" si="6"/>
        <v>83891500.559999987</v>
      </c>
      <c r="V17" s="25"/>
      <c r="W17" s="19">
        <f t="shared" si="7"/>
        <v>0</v>
      </c>
      <c r="X17" s="86"/>
      <c r="Y17" s="17">
        <f t="shared" si="14"/>
        <v>0</v>
      </c>
      <c r="Z17" s="43"/>
      <c r="AA17" s="17">
        <f t="shared" si="8"/>
        <v>0</v>
      </c>
      <c r="AB17" s="43"/>
      <c r="AC17" s="17">
        <f t="shared" si="9"/>
        <v>0</v>
      </c>
      <c r="AD17" s="43"/>
      <c r="AE17" s="17">
        <f t="shared" si="10"/>
        <v>0</v>
      </c>
      <c r="AF17" s="25"/>
      <c r="AG17" s="17">
        <f t="shared" si="11"/>
        <v>0</v>
      </c>
      <c r="AH17" s="25"/>
      <c r="AI17" s="17">
        <f>AH17*$D17*$E17*$F17*$I17*$AI$8</f>
        <v>0</v>
      </c>
      <c r="AJ17" s="44"/>
      <c r="AK17" s="17">
        <f>SUM(AJ17*$D17*$E17*$F17*$H17*$AK$8)</f>
        <v>0</v>
      </c>
      <c r="AL17" s="25"/>
      <c r="AM17" s="19">
        <f>SUM(AL17*$D17*$E17*$F17*$H17*$AM$8)</f>
        <v>0</v>
      </c>
      <c r="AN17" s="43"/>
      <c r="AO17" s="17">
        <f>SUM(AN17*$D17*$E17*$F17*$H17*$AO$8)</f>
        <v>0</v>
      </c>
      <c r="AP17" s="43"/>
      <c r="AQ17" s="17">
        <f>SUM(AP17*$D17*$E17*$F17*$H17*$AQ$8)</f>
        <v>0</v>
      </c>
      <c r="AR17" s="43"/>
      <c r="AS17" s="17">
        <f>SUM(AR17*$D17*$E17*$F17*$H17*$AS$8)</f>
        <v>0</v>
      </c>
      <c r="AT17" s="43"/>
      <c r="AU17" s="17">
        <f>SUM(AT17*$D17*$E17*$F17*$H17*$AU$8)</f>
        <v>0</v>
      </c>
      <c r="AV17" s="43"/>
      <c r="AW17" s="17">
        <f>SUM(AV17*$D17*$E17*$F17*$H17*$AW$8)</f>
        <v>0</v>
      </c>
      <c r="AX17" s="25"/>
      <c r="AY17" s="17">
        <f>SUM(AX17*$D17*$E17*$F17*$H17*$AY$8)</f>
        <v>0</v>
      </c>
      <c r="AZ17" s="43"/>
      <c r="BA17" s="17">
        <f>SUM(AZ17*$D17*$E17*$F17*$H17*$BA$8)</f>
        <v>0</v>
      </c>
      <c r="BB17" s="43"/>
      <c r="BC17" s="17">
        <f>SUM(BB17*$D17*$E17*$F17*$H17*$BC$8)</f>
        <v>0</v>
      </c>
      <c r="BD17" s="43"/>
      <c r="BE17" s="17">
        <f>SUM(BD17*$D17*$E17*$F17*$H17*$BE$8)</f>
        <v>0</v>
      </c>
      <c r="BF17" s="43"/>
      <c r="BG17" s="17">
        <f>SUM(BF17*$D17*$E17*$F17*$H17*$BG$8)</f>
        <v>0</v>
      </c>
      <c r="BH17" s="43"/>
      <c r="BI17" s="17">
        <f>SUM(BH17*$D17*$E17*$F17*$H17*$BI$8)</f>
        <v>0</v>
      </c>
      <c r="BJ17" s="43"/>
      <c r="BK17" s="17">
        <f>BJ17*$D17*$E17*$F17*$I17*$BK$8</f>
        <v>0</v>
      </c>
      <c r="BL17" s="25"/>
      <c r="BM17" s="17">
        <f>BL17*$D17*$E17*$F17*$I17*$BM$8</f>
        <v>0</v>
      </c>
      <c r="BN17" s="43"/>
      <c r="BO17" s="17">
        <f>BN17*$D17*$E17*$F17*$I17*$BO$8</f>
        <v>0</v>
      </c>
      <c r="BP17" s="43"/>
      <c r="BQ17" s="17">
        <f>BP17*$D17*$E17*$F17*$I17*$BQ$8</f>
        <v>0</v>
      </c>
      <c r="BR17" s="25"/>
      <c r="BS17" s="17">
        <f>BR17*$D17*$E17*$F17*$I17*$BS$8</f>
        <v>0</v>
      </c>
      <c r="BT17" s="25"/>
      <c r="BU17" s="17">
        <f>BT17*$D17*$E17*$F17*$I17*$BU$8</f>
        <v>0</v>
      </c>
      <c r="BV17" s="43"/>
      <c r="BW17" s="17">
        <f>BV17*$D17*$E17*$F17*$I17*$BW$8</f>
        <v>0</v>
      </c>
      <c r="BX17" s="25"/>
      <c r="BY17" s="17">
        <f>BX17*$D17*$E17*$F17*$I17*$BY$8</f>
        <v>0</v>
      </c>
      <c r="BZ17" s="43"/>
      <c r="CA17" s="17">
        <f>BZ17*$D17*$E17*$F17*$I17*$CA$8</f>
        <v>0</v>
      </c>
      <c r="CB17" s="43"/>
      <c r="CC17" s="17">
        <f>CB17*$D17*$E17*$F17*$I17*$CC$8</f>
        <v>0</v>
      </c>
      <c r="CD17" s="43"/>
      <c r="CE17" s="17">
        <f>CD17*$D17*$E17*$F17*$I17*$CE$8</f>
        <v>0</v>
      </c>
      <c r="CF17" s="43"/>
      <c r="CG17" s="17">
        <f>CF17*$D17*$E17*$F17*$I17*$CG$8</f>
        <v>0</v>
      </c>
      <c r="CH17" s="43"/>
      <c r="CI17" s="17">
        <f>CH17*$D17*$E17*$F17*$I17*$CI$8</f>
        <v>0</v>
      </c>
      <c r="CJ17" s="25"/>
      <c r="CK17" s="17">
        <f>CJ17*$D17*$E17*$F17*$I17*$CK$8</f>
        <v>0</v>
      </c>
      <c r="CL17" s="43"/>
      <c r="CM17" s="17">
        <f>CL17*$D17*$E17*$F17*$I17*$CM$8</f>
        <v>0</v>
      </c>
      <c r="CN17" s="25"/>
      <c r="CO17" s="17">
        <f>CN17*$D17*$E17*$F17*$J17*$CO$8</f>
        <v>0</v>
      </c>
      <c r="CP17" s="43"/>
      <c r="CQ17" s="17">
        <f>CP17*$D17*$E17*$F17*$K17*$CQ$8</f>
        <v>0</v>
      </c>
      <c r="CR17" s="17">
        <v>5</v>
      </c>
      <c r="CS17" s="24">
        <f>SUM(CR17*D17*E17*F17*CS8)</f>
        <v>564242</v>
      </c>
      <c r="CT17" s="62">
        <f t="shared" si="12"/>
        <v>536</v>
      </c>
      <c r="CU17" s="62">
        <f t="shared" si="12"/>
        <v>84455742.559999987</v>
      </c>
      <c r="CV17" s="61"/>
    </row>
    <row r="18" spans="1:100" s="45" customFormat="1" ht="30" x14ac:dyDescent="0.25">
      <c r="A18" s="42"/>
      <c r="B18" s="67" t="s">
        <v>124</v>
      </c>
      <c r="C18" s="87" t="s">
        <v>125</v>
      </c>
      <c r="D18" s="77">
        <v>11480</v>
      </c>
      <c r="E18" s="68">
        <v>9.83</v>
      </c>
      <c r="F18" s="51">
        <v>1</v>
      </c>
      <c r="G18" s="51"/>
      <c r="H18" s="85">
        <v>1.4</v>
      </c>
      <c r="I18" s="85">
        <v>1.68</v>
      </c>
      <c r="J18" s="85">
        <v>2.23</v>
      </c>
      <c r="K18" s="85">
        <v>2.57</v>
      </c>
      <c r="L18" s="43"/>
      <c r="M18" s="17"/>
      <c r="N18" s="43"/>
      <c r="O18" s="17"/>
      <c r="P18" s="43"/>
      <c r="Q18" s="17"/>
      <c r="R18" s="25"/>
      <c r="S18" s="17"/>
      <c r="T18" s="78">
        <v>26</v>
      </c>
      <c r="U18" s="17">
        <f t="shared" si="6"/>
        <v>4107681.76</v>
      </c>
      <c r="V18" s="25"/>
      <c r="W18" s="19"/>
      <c r="X18" s="86"/>
      <c r="Y18" s="17"/>
      <c r="Z18" s="43"/>
      <c r="AA18" s="17"/>
      <c r="AB18" s="43"/>
      <c r="AC18" s="17"/>
      <c r="AD18" s="43"/>
      <c r="AE18" s="17"/>
      <c r="AF18" s="25"/>
      <c r="AG18" s="17"/>
      <c r="AH18" s="25"/>
      <c r="AI18" s="17"/>
      <c r="AJ18" s="44"/>
      <c r="AK18" s="17"/>
      <c r="AL18" s="25"/>
      <c r="AM18" s="19"/>
      <c r="AN18" s="43"/>
      <c r="AO18" s="17"/>
      <c r="AP18" s="43"/>
      <c r="AQ18" s="17"/>
      <c r="AR18" s="43"/>
      <c r="AS18" s="17"/>
      <c r="AT18" s="43"/>
      <c r="AU18" s="17"/>
      <c r="AV18" s="43"/>
      <c r="AW18" s="17"/>
      <c r="AX18" s="25"/>
      <c r="AY18" s="17"/>
      <c r="AZ18" s="43"/>
      <c r="BA18" s="17"/>
      <c r="BB18" s="43"/>
      <c r="BC18" s="17"/>
      <c r="BD18" s="43"/>
      <c r="BE18" s="17"/>
      <c r="BF18" s="43"/>
      <c r="BG18" s="17"/>
      <c r="BH18" s="43"/>
      <c r="BI18" s="17"/>
      <c r="BJ18" s="43"/>
      <c r="BK18" s="17"/>
      <c r="BL18" s="25"/>
      <c r="BM18" s="17"/>
      <c r="BN18" s="43"/>
      <c r="BO18" s="17"/>
      <c r="BP18" s="43"/>
      <c r="BQ18" s="17"/>
      <c r="BR18" s="25"/>
      <c r="BS18" s="17"/>
      <c r="BT18" s="25"/>
      <c r="BU18" s="17"/>
      <c r="BV18" s="43"/>
      <c r="BW18" s="17"/>
      <c r="BX18" s="25"/>
      <c r="BY18" s="17"/>
      <c r="BZ18" s="43"/>
      <c r="CA18" s="17"/>
      <c r="CB18" s="43"/>
      <c r="CC18" s="17"/>
      <c r="CD18" s="43"/>
      <c r="CE18" s="17"/>
      <c r="CF18" s="43"/>
      <c r="CG18" s="17"/>
      <c r="CH18" s="43"/>
      <c r="CI18" s="17"/>
      <c r="CJ18" s="25"/>
      <c r="CK18" s="17"/>
      <c r="CL18" s="43"/>
      <c r="CM18" s="17"/>
      <c r="CN18" s="25"/>
      <c r="CO18" s="17"/>
      <c r="CP18" s="43"/>
      <c r="CQ18" s="17"/>
      <c r="CR18" s="17"/>
      <c r="CS18" s="24"/>
      <c r="CT18" s="62">
        <f t="shared" si="12"/>
        <v>26</v>
      </c>
      <c r="CU18" s="62">
        <f t="shared" si="12"/>
        <v>4107681.76</v>
      </c>
      <c r="CV18" s="61"/>
    </row>
    <row r="19" spans="1:100" s="45" customFormat="1" ht="30" x14ac:dyDescent="0.25">
      <c r="A19" s="42"/>
      <c r="B19" s="67" t="s">
        <v>126</v>
      </c>
      <c r="C19" s="84" t="s">
        <v>127</v>
      </c>
      <c r="D19" s="77">
        <v>11480</v>
      </c>
      <c r="E19" s="68">
        <v>9.83</v>
      </c>
      <c r="F19" s="51">
        <v>0.6</v>
      </c>
      <c r="G19" s="51"/>
      <c r="H19" s="85">
        <v>1.4</v>
      </c>
      <c r="I19" s="85">
        <v>1.68</v>
      </c>
      <c r="J19" s="85">
        <v>2.23</v>
      </c>
      <c r="K19" s="85">
        <v>2.57</v>
      </c>
      <c r="L19" s="43"/>
      <c r="M19" s="17">
        <f t="shared" si="3"/>
        <v>0</v>
      </c>
      <c r="N19" s="43"/>
      <c r="O19" s="17">
        <f t="shared" si="13"/>
        <v>0</v>
      </c>
      <c r="P19" s="43"/>
      <c r="Q19" s="17">
        <f t="shared" si="4"/>
        <v>0</v>
      </c>
      <c r="R19" s="25"/>
      <c r="S19" s="17">
        <f t="shared" si="5"/>
        <v>0</v>
      </c>
      <c r="T19" s="78">
        <v>19</v>
      </c>
      <c r="U19" s="17">
        <f t="shared" si="6"/>
        <v>1801060.4639999999</v>
      </c>
      <c r="V19" s="25"/>
      <c r="W19" s="19">
        <f t="shared" si="7"/>
        <v>0</v>
      </c>
      <c r="X19" s="86"/>
      <c r="Y19" s="17">
        <f t="shared" si="14"/>
        <v>0</v>
      </c>
      <c r="Z19" s="43"/>
      <c r="AA19" s="17">
        <f t="shared" si="8"/>
        <v>0</v>
      </c>
      <c r="AB19" s="43"/>
      <c r="AC19" s="17">
        <f t="shared" si="9"/>
        <v>0</v>
      </c>
      <c r="AD19" s="43"/>
      <c r="AE19" s="17">
        <f t="shared" si="10"/>
        <v>0</v>
      </c>
      <c r="AF19" s="25"/>
      <c r="AG19" s="17">
        <f t="shared" si="11"/>
        <v>0</v>
      </c>
      <c r="AH19" s="25"/>
      <c r="AI19" s="17">
        <f>AH19*$D19*$E19*$F19*$I19*$AI$8</f>
        <v>0</v>
      </c>
      <c r="AJ19" s="44"/>
      <c r="AK19" s="17">
        <f>SUM(AJ19*$D19*$E19*$F19*$H19*$AK$8)</f>
        <v>0</v>
      </c>
      <c r="AL19" s="25"/>
      <c r="AM19" s="19">
        <f>SUM(AL19*$D19*$E19*$F19*$H19*$AM$8)</f>
        <v>0</v>
      </c>
      <c r="AN19" s="43"/>
      <c r="AO19" s="17">
        <f>SUM(AN19*$D19*$E19*$F19*$H19*$AO$8)</f>
        <v>0</v>
      </c>
      <c r="AP19" s="43"/>
      <c r="AQ19" s="17">
        <f>SUM(AP19*$D19*$E19*$F19*$H19*$AQ$8)</f>
        <v>0</v>
      </c>
      <c r="AR19" s="43"/>
      <c r="AS19" s="17">
        <f>SUM(AR19*$D19*$E19*$F19*$H19*$AS$8)</f>
        <v>0</v>
      </c>
      <c r="AT19" s="43"/>
      <c r="AU19" s="17">
        <f>SUM(AT19*$D19*$E19*$F19*$H19*$AU$8)</f>
        <v>0</v>
      </c>
      <c r="AV19" s="43"/>
      <c r="AW19" s="17">
        <f>SUM(AV19*$D19*$E19*$F19*$H19*$AW$8)</f>
        <v>0</v>
      </c>
      <c r="AX19" s="25"/>
      <c r="AY19" s="17">
        <f>SUM(AX19*$D19*$E19*$F19*$H19*$AY$8)</f>
        <v>0</v>
      </c>
      <c r="AZ19" s="43"/>
      <c r="BA19" s="17">
        <f>SUM(AZ19*$D19*$E19*$F19*$H19*$BA$8)</f>
        <v>0</v>
      </c>
      <c r="BB19" s="43"/>
      <c r="BC19" s="17">
        <f>SUM(BB19*$D19*$E19*$F19*$H19*$BC$8)</f>
        <v>0</v>
      </c>
      <c r="BD19" s="43"/>
      <c r="BE19" s="17">
        <f>SUM(BD19*$D19*$E19*$F19*$H19*$BE$8)</f>
        <v>0</v>
      </c>
      <c r="BF19" s="43"/>
      <c r="BG19" s="17">
        <f>SUM(BF19*$D19*$E19*$F19*$H19*$BG$8)</f>
        <v>0</v>
      </c>
      <c r="BH19" s="43"/>
      <c r="BI19" s="17">
        <f>SUM(BH19*$D19*$E19*$F19*$H19*$BI$8)</f>
        <v>0</v>
      </c>
      <c r="BJ19" s="43"/>
      <c r="BK19" s="17">
        <f>BJ19*$D19*$E19*$F19*$I19*$BK$8</f>
        <v>0</v>
      </c>
      <c r="BL19" s="25"/>
      <c r="BM19" s="17">
        <f>BL19*$D19*$E19*$F19*$I19*$BM$8</f>
        <v>0</v>
      </c>
      <c r="BN19" s="43"/>
      <c r="BO19" s="17">
        <f>BN19*$D19*$E19*$F19*$I19*$BO$8</f>
        <v>0</v>
      </c>
      <c r="BP19" s="43"/>
      <c r="BQ19" s="17">
        <f>BP19*$D19*$E19*$F19*$I19*$BQ$8</f>
        <v>0</v>
      </c>
      <c r="BR19" s="25"/>
      <c r="BS19" s="17">
        <f>BR19*$D19*$E19*$F19*$I19*$BS$8</f>
        <v>0</v>
      </c>
      <c r="BT19" s="25"/>
      <c r="BU19" s="17">
        <f>BT19*$D19*$E19*$F19*$I19*$BU$8</f>
        <v>0</v>
      </c>
      <c r="BV19" s="43"/>
      <c r="BW19" s="17">
        <f>BV19*$D19*$E19*$F19*$I19*$BW$8</f>
        <v>0</v>
      </c>
      <c r="BX19" s="25"/>
      <c r="BY19" s="17">
        <f>BX19*$D19*$E19*$F19*$I19*$BY$8</f>
        <v>0</v>
      </c>
      <c r="BZ19" s="43"/>
      <c r="CA19" s="17">
        <f>BZ19*$D19*$E19*$F19*$I19*$CA$8</f>
        <v>0</v>
      </c>
      <c r="CB19" s="43"/>
      <c r="CC19" s="17">
        <f>CB19*$D19*$E19*$F19*$I19*$CC$8</f>
        <v>0</v>
      </c>
      <c r="CD19" s="43"/>
      <c r="CE19" s="17">
        <f>CD19*$D19*$E19*$F19*$I19*$CE$8</f>
        <v>0</v>
      </c>
      <c r="CF19" s="43"/>
      <c r="CG19" s="17">
        <f>CF19*$D19*$E19*$F19*$I19*$CG$8</f>
        <v>0</v>
      </c>
      <c r="CH19" s="43"/>
      <c r="CI19" s="17">
        <f>CH19*$D19*$E19*$F19*$I19*$CI$8</f>
        <v>0</v>
      </c>
      <c r="CJ19" s="25"/>
      <c r="CK19" s="17">
        <f>CJ19*$D19*$E19*$F19*$I19*$CK$8</f>
        <v>0</v>
      </c>
      <c r="CL19" s="43"/>
      <c r="CM19" s="17">
        <f>CL19*$D19*$E19*$F19*$I19*$CM$8</f>
        <v>0</v>
      </c>
      <c r="CN19" s="25"/>
      <c r="CO19" s="17">
        <f>CN19*$D19*$E19*$F19*$J19*$CO$8</f>
        <v>0</v>
      </c>
      <c r="CP19" s="43"/>
      <c r="CQ19" s="17">
        <f>CP19*$D19*$E19*$F19*$K19*$CQ$8</f>
        <v>0</v>
      </c>
      <c r="CR19" s="17"/>
      <c r="CS19" s="17"/>
      <c r="CT19" s="62">
        <f t="shared" si="12"/>
        <v>19</v>
      </c>
      <c r="CU19" s="62">
        <f t="shared" si="12"/>
        <v>1801060.4639999999</v>
      </c>
      <c r="CV19" s="61"/>
    </row>
    <row r="20" spans="1:100" s="45" customFormat="1" ht="15.75" x14ac:dyDescent="0.25">
      <c r="A20" s="42"/>
      <c r="B20" s="67" t="s">
        <v>128</v>
      </c>
      <c r="C20" s="84" t="s">
        <v>129</v>
      </c>
      <c r="D20" s="77">
        <v>11480</v>
      </c>
      <c r="E20" s="68">
        <v>9.83</v>
      </c>
      <c r="F20" s="51">
        <v>0.6</v>
      </c>
      <c r="G20" s="51"/>
      <c r="H20" s="85">
        <v>1.4</v>
      </c>
      <c r="I20" s="85">
        <v>1.68</v>
      </c>
      <c r="J20" s="85">
        <v>2.23</v>
      </c>
      <c r="K20" s="85">
        <v>2.57</v>
      </c>
      <c r="L20" s="43"/>
      <c r="M20" s="17"/>
      <c r="N20" s="43"/>
      <c r="O20" s="17"/>
      <c r="P20" s="43"/>
      <c r="Q20" s="17"/>
      <c r="R20" s="25"/>
      <c r="S20" s="17"/>
      <c r="T20" s="78"/>
      <c r="U20" s="17">
        <f t="shared" si="6"/>
        <v>0</v>
      </c>
      <c r="V20" s="25"/>
      <c r="W20" s="19"/>
      <c r="X20" s="86"/>
      <c r="Y20" s="17"/>
      <c r="Z20" s="43"/>
      <c r="AA20" s="17"/>
      <c r="AB20" s="43"/>
      <c r="AC20" s="17"/>
      <c r="AD20" s="43"/>
      <c r="AE20" s="17"/>
      <c r="AF20" s="25"/>
      <c r="AG20" s="17"/>
      <c r="AH20" s="25"/>
      <c r="AI20" s="17"/>
      <c r="AJ20" s="44"/>
      <c r="AK20" s="17"/>
      <c r="AL20" s="25"/>
      <c r="AM20" s="19"/>
      <c r="AN20" s="43"/>
      <c r="AO20" s="17"/>
      <c r="AP20" s="43"/>
      <c r="AQ20" s="17"/>
      <c r="AR20" s="43"/>
      <c r="AS20" s="17"/>
      <c r="AT20" s="43"/>
      <c r="AU20" s="17"/>
      <c r="AV20" s="43"/>
      <c r="AW20" s="17"/>
      <c r="AX20" s="25"/>
      <c r="AY20" s="17"/>
      <c r="AZ20" s="43"/>
      <c r="BA20" s="17"/>
      <c r="BB20" s="43"/>
      <c r="BC20" s="17"/>
      <c r="BD20" s="43"/>
      <c r="BE20" s="17"/>
      <c r="BF20" s="43"/>
      <c r="BG20" s="17"/>
      <c r="BH20" s="43"/>
      <c r="BI20" s="17"/>
      <c r="BJ20" s="43"/>
      <c r="BK20" s="17"/>
      <c r="BL20" s="25"/>
      <c r="BM20" s="17"/>
      <c r="BN20" s="43"/>
      <c r="BO20" s="17"/>
      <c r="BP20" s="43"/>
      <c r="BQ20" s="17"/>
      <c r="BR20" s="25"/>
      <c r="BS20" s="17"/>
      <c r="BT20" s="25"/>
      <c r="BU20" s="17"/>
      <c r="BV20" s="43"/>
      <c r="BW20" s="17"/>
      <c r="BX20" s="25"/>
      <c r="BY20" s="17"/>
      <c r="BZ20" s="43"/>
      <c r="CA20" s="17"/>
      <c r="CB20" s="43"/>
      <c r="CC20" s="17"/>
      <c r="CD20" s="43"/>
      <c r="CE20" s="17"/>
      <c r="CF20" s="43"/>
      <c r="CG20" s="17"/>
      <c r="CH20" s="43"/>
      <c r="CI20" s="17"/>
      <c r="CJ20" s="25"/>
      <c r="CK20" s="17"/>
      <c r="CL20" s="43"/>
      <c r="CM20" s="17"/>
      <c r="CN20" s="25"/>
      <c r="CO20" s="17"/>
      <c r="CP20" s="43"/>
      <c r="CQ20" s="17"/>
      <c r="CR20" s="17"/>
      <c r="CS20" s="17"/>
      <c r="CT20" s="62">
        <f t="shared" si="12"/>
        <v>0</v>
      </c>
      <c r="CU20" s="62">
        <f t="shared" si="12"/>
        <v>0</v>
      </c>
      <c r="CV20" s="61"/>
    </row>
    <row r="21" spans="1:100" s="45" customFormat="1" ht="45" x14ac:dyDescent="0.25">
      <c r="A21" s="42"/>
      <c r="B21" s="67" t="s">
        <v>130</v>
      </c>
      <c r="C21" s="84" t="s">
        <v>131</v>
      </c>
      <c r="D21" s="77">
        <v>11480</v>
      </c>
      <c r="E21" s="68">
        <v>9.83</v>
      </c>
      <c r="F21" s="51">
        <v>0.19</v>
      </c>
      <c r="G21" s="51"/>
      <c r="H21" s="85">
        <v>1.4</v>
      </c>
      <c r="I21" s="85">
        <v>1.68</v>
      </c>
      <c r="J21" s="85">
        <v>2.23</v>
      </c>
      <c r="K21" s="85">
        <v>2.57</v>
      </c>
      <c r="L21" s="43"/>
      <c r="M21" s="17"/>
      <c r="N21" s="43"/>
      <c r="O21" s="17"/>
      <c r="P21" s="43"/>
      <c r="Q21" s="17"/>
      <c r="R21" s="25"/>
      <c r="S21" s="17"/>
      <c r="T21" s="78">
        <v>334</v>
      </c>
      <c r="U21" s="17">
        <f t="shared" si="6"/>
        <v>10025903.249600001</v>
      </c>
      <c r="V21" s="25"/>
      <c r="W21" s="19"/>
      <c r="X21" s="86"/>
      <c r="Y21" s="17"/>
      <c r="Z21" s="43"/>
      <c r="AA21" s="17"/>
      <c r="AB21" s="43"/>
      <c r="AC21" s="17"/>
      <c r="AD21" s="43"/>
      <c r="AE21" s="17"/>
      <c r="AF21" s="25"/>
      <c r="AG21" s="17"/>
      <c r="AH21" s="25"/>
      <c r="AI21" s="17"/>
      <c r="AJ21" s="44"/>
      <c r="AK21" s="17"/>
      <c r="AL21" s="25"/>
      <c r="AM21" s="19"/>
      <c r="AN21" s="43"/>
      <c r="AO21" s="17"/>
      <c r="AP21" s="43"/>
      <c r="AQ21" s="17"/>
      <c r="AR21" s="43"/>
      <c r="AS21" s="17"/>
      <c r="AT21" s="43"/>
      <c r="AU21" s="17"/>
      <c r="AV21" s="43"/>
      <c r="AW21" s="17"/>
      <c r="AX21" s="25"/>
      <c r="AY21" s="17"/>
      <c r="AZ21" s="43"/>
      <c r="BA21" s="17"/>
      <c r="BB21" s="43"/>
      <c r="BC21" s="17"/>
      <c r="BD21" s="43"/>
      <c r="BE21" s="17"/>
      <c r="BF21" s="43"/>
      <c r="BG21" s="17"/>
      <c r="BH21" s="43"/>
      <c r="BI21" s="17"/>
      <c r="BJ21" s="43"/>
      <c r="BK21" s="17"/>
      <c r="BL21" s="25"/>
      <c r="BM21" s="17"/>
      <c r="BN21" s="43"/>
      <c r="BO21" s="17"/>
      <c r="BP21" s="43"/>
      <c r="BQ21" s="17"/>
      <c r="BR21" s="25"/>
      <c r="BS21" s="17"/>
      <c r="BT21" s="25"/>
      <c r="BU21" s="17"/>
      <c r="BV21" s="43"/>
      <c r="BW21" s="17"/>
      <c r="BX21" s="25"/>
      <c r="BY21" s="17"/>
      <c r="BZ21" s="43"/>
      <c r="CA21" s="17"/>
      <c r="CB21" s="43"/>
      <c r="CC21" s="17"/>
      <c r="CD21" s="43"/>
      <c r="CE21" s="17"/>
      <c r="CF21" s="43"/>
      <c r="CG21" s="17"/>
      <c r="CH21" s="43"/>
      <c r="CI21" s="17"/>
      <c r="CJ21" s="25"/>
      <c r="CK21" s="17"/>
      <c r="CL21" s="43"/>
      <c r="CM21" s="17"/>
      <c r="CN21" s="25"/>
      <c r="CO21" s="17"/>
      <c r="CP21" s="43"/>
      <c r="CQ21" s="17"/>
      <c r="CR21" s="17"/>
      <c r="CS21" s="17"/>
      <c r="CT21" s="62">
        <f t="shared" si="12"/>
        <v>334</v>
      </c>
      <c r="CU21" s="62">
        <f t="shared" si="12"/>
        <v>10025903.249600001</v>
      </c>
      <c r="CV21" s="61"/>
    </row>
    <row r="22" spans="1:100" ht="30" x14ac:dyDescent="0.25">
      <c r="A22" s="30"/>
      <c r="B22" s="30">
        <v>6</v>
      </c>
      <c r="C22" s="76" t="s">
        <v>132</v>
      </c>
      <c r="D22" s="77">
        <v>11480</v>
      </c>
      <c r="E22" s="77">
        <v>0.33</v>
      </c>
      <c r="F22" s="31">
        <v>1</v>
      </c>
      <c r="G22" s="31"/>
      <c r="H22" s="77">
        <v>1.4</v>
      </c>
      <c r="I22" s="77">
        <v>1.68</v>
      </c>
      <c r="J22" s="77">
        <v>2.23</v>
      </c>
      <c r="K22" s="77">
        <v>2.57</v>
      </c>
      <c r="L22" s="18">
        <v>0</v>
      </c>
      <c r="M22" s="17">
        <f t="shared" si="3"/>
        <v>0</v>
      </c>
      <c r="N22" s="18">
        <v>0</v>
      </c>
      <c r="O22" s="17">
        <f t="shared" si="13"/>
        <v>0</v>
      </c>
      <c r="P22" s="18">
        <v>0</v>
      </c>
      <c r="Q22" s="17">
        <f t="shared" si="4"/>
        <v>0</v>
      </c>
      <c r="R22" s="16">
        <v>0</v>
      </c>
      <c r="S22" s="17">
        <f t="shared" si="5"/>
        <v>0</v>
      </c>
      <c r="T22" s="18">
        <v>0</v>
      </c>
      <c r="U22" s="17">
        <f t="shared" si="6"/>
        <v>0</v>
      </c>
      <c r="V22" s="16"/>
      <c r="W22" s="19">
        <f t="shared" si="7"/>
        <v>0</v>
      </c>
      <c r="X22" s="78"/>
      <c r="Y22" s="17">
        <f t="shared" si="14"/>
        <v>0</v>
      </c>
      <c r="Z22" s="18">
        <v>0</v>
      </c>
      <c r="AA22" s="17">
        <f t="shared" si="8"/>
        <v>0</v>
      </c>
      <c r="AB22" s="18">
        <v>0</v>
      </c>
      <c r="AC22" s="17">
        <f t="shared" si="9"/>
        <v>0</v>
      </c>
      <c r="AD22" s="18">
        <v>0</v>
      </c>
      <c r="AE22" s="17">
        <f t="shared" si="10"/>
        <v>0</v>
      </c>
      <c r="AF22" s="16">
        <v>0</v>
      </c>
      <c r="AG22" s="17">
        <f t="shared" si="11"/>
        <v>0</v>
      </c>
      <c r="AH22" s="16"/>
      <c r="AI22" s="17">
        <f>AH22*$D22*$E22*$F22*$I22*$AI$8</f>
        <v>0</v>
      </c>
      <c r="AJ22" s="21"/>
      <c r="AK22" s="17">
        <f>SUM(AJ22*$D22*$E22*$F22*$H22*$AK$8)</f>
        <v>0</v>
      </c>
      <c r="AL22" s="16">
        <f>230+235</f>
        <v>465</v>
      </c>
      <c r="AM22" s="19">
        <f>SUM(AL22*$D22*$E22*$F22*$H22*$AM$8)</f>
        <v>2466248.4</v>
      </c>
      <c r="AN22" s="18">
        <v>0</v>
      </c>
      <c r="AO22" s="17">
        <f>SUM(AN22*$D22*$E22*$F22*$H22*$AO$8)</f>
        <v>0</v>
      </c>
      <c r="AP22" s="18">
        <v>0</v>
      </c>
      <c r="AQ22" s="17">
        <f>SUM(AP22*$D22*$E22*$F22*$H22*$AQ$8)</f>
        <v>0</v>
      </c>
      <c r="AR22" s="18"/>
      <c r="AS22" s="17">
        <f>SUM(AR22*$D22*$E22*$F22*$H22*$AS$8)</f>
        <v>0</v>
      </c>
      <c r="AT22" s="18"/>
      <c r="AU22" s="17">
        <f>SUM(AT22*$D22*$E22*$F22*$H22*$AU$8)</f>
        <v>0</v>
      </c>
      <c r="AV22" s="18"/>
      <c r="AW22" s="17">
        <f>SUM(AV22*$D22*$E22*$F22*$H22*$AW$8)</f>
        <v>0</v>
      </c>
      <c r="AX22" s="16"/>
      <c r="AY22" s="17">
        <f>SUM(AX22*$D22*$E22*$F22*$H22*$AY$8)</f>
        <v>0</v>
      </c>
      <c r="AZ22" s="18">
        <v>140</v>
      </c>
      <c r="BA22" s="17">
        <f>SUM(AZ22*$D22*$E22*$F22*$H22*$BA$8)</f>
        <v>742526.39999999991</v>
      </c>
      <c r="BB22" s="18">
        <v>0</v>
      </c>
      <c r="BC22" s="17">
        <f>SUM(BB22*$D22*$E22*$F22*$H22*$BC$8)</f>
        <v>0</v>
      </c>
      <c r="BD22" s="18">
        <v>0</v>
      </c>
      <c r="BE22" s="17">
        <f>SUM(BD22*$D22*$E22*$F22*$H22*$BE$8)</f>
        <v>0</v>
      </c>
      <c r="BF22" s="18"/>
      <c r="BG22" s="17">
        <f>SUM(BF22*$D22*$E22*$F22*$H22*$BG$8)</f>
        <v>0</v>
      </c>
      <c r="BH22" s="18"/>
      <c r="BI22" s="17">
        <f>SUM(BH22*$D22*$E22*$F22*$H22*$BI$8)</f>
        <v>0</v>
      </c>
      <c r="BJ22" s="18">
        <v>0</v>
      </c>
      <c r="BK22" s="17">
        <f>BJ22*$D22*$E22*$F22*$I22*$BK$8</f>
        <v>0</v>
      </c>
      <c r="BL22" s="16">
        <v>0</v>
      </c>
      <c r="BM22" s="17">
        <f>BL22*$D22*$E22*$F22*$I22*$BM$8</f>
        <v>0</v>
      </c>
      <c r="BN22" s="18">
        <v>0</v>
      </c>
      <c r="BO22" s="17">
        <f>BN22*$D22*$E22*$F22*$I22*$BO$8</f>
        <v>0</v>
      </c>
      <c r="BP22" s="18">
        <v>0</v>
      </c>
      <c r="BQ22" s="17">
        <f>BP22*$D22*$E22*$F22*$I22*$BQ$8</f>
        <v>0</v>
      </c>
      <c r="BR22" s="16">
        <v>0</v>
      </c>
      <c r="BS22" s="17">
        <f>BR22*$D22*$E22*$F22*$I22*$BS$8</f>
        <v>0</v>
      </c>
      <c r="BT22" s="16"/>
      <c r="BU22" s="17">
        <f>BT22*$D22*$E22*$F22*$I22*$BU$8</f>
        <v>0</v>
      </c>
      <c r="BV22" s="18">
        <v>160</v>
      </c>
      <c r="BW22" s="17">
        <f>BV22*$D22*$E22*$F22*$I22*$BW$8</f>
        <v>1018321.9199999999</v>
      </c>
      <c r="BX22" s="16"/>
      <c r="BY22" s="17">
        <f>BX22*$D22*$E22*$F22*$I22*$BY$8</f>
        <v>0</v>
      </c>
      <c r="BZ22" s="18">
        <v>45</v>
      </c>
      <c r="CA22" s="17">
        <f>BZ22*$D22*$E22*$F22*$I22*$CA$8</f>
        <v>286403.03999999998</v>
      </c>
      <c r="CB22" s="18">
        <v>0</v>
      </c>
      <c r="CC22" s="17">
        <f>CB22*$D22*$E22*$F22*$I22*$CC$8</f>
        <v>0</v>
      </c>
      <c r="CD22" s="18">
        <v>3</v>
      </c>
      <c r="CE22" s="17">
        <f>CD22*$D22*$E22*$F22*$I22*$CE$8</f>
        <v>19093.536</v>
      </c>
      <c r="CF22" s="18"/>
      <c r="CG22" s="17">
        <f>CF22*$D22*$E22*$F22*$I22*$CG$8</f>
        <v>0</v>
      </c>
      <c r="CH22" s="18"/>
      <c r="CI22" s="17">
        <f>CH22*$D22*$E22*$F22*$I22*$CI$8</f>
        <v>0</v>
      </c>
      <c r="CJ22" s="16"/>
      <c r="CK22" s="17">
        <f>CJ22*$D22*$E22*$F22*$I22*$CK$8</f>
        <v>0</v>
      </c>
      <c r="CL22" s="18">
        <v>0</v>
      </c>
      <c r="CM22" s="17">
        <f>CL22*$D22*$E22*$F22*$I22*$CM$8</f>
        <v>0</v>
      </c>
      <c r="CN22" s="16">
        <v>0</v>
      </c>
      <c r="CO22" s="17">
        <f>CN22*$D22*$E22*$F22*$J22*$CO$8</f>
        <v>0</v>
      </c>
      <c r="CP22" s="18"/>
      <c r="CQ22" s="17">
        <f>CP22*$D22*$E22*$F22*$K22*$CQ$8</f>
        <v>0</v>
      </c>
      <c r="CR22" s="17"/>
      <c r="CS22" s="17">
        <f>CR22*D22*E22*F22</f>
        <v>0</v>
      </c>
      <c r="CT22" s="62">
        <f t="shared" si="12"/>
        <v>813</v>
      </c>
      <c r="CU22" s="62">
        <f t="shared" si="12"/>
        <v>4532593.2960000001</v>
      </c>
      <c r="CV22" s="61">
        <f>SUM(CT22*F22)</f>
        <v>813</v>
      </c>
    </row>
    <row r="23" spans="1:100" ht="26.25" customHeight="1" x14ac:dyDescent="0.25">
      <c r="A23" s="30"/>
      <c r="B23" s="30">
        <v>7</v>
      </c>
      <c r="C23" s="76" t="s">
        <v>133</v>
      </c>
      <c r="D23" s="77">
        <v>11480</v>
      </c>
      <c r="E23" s="77">
        <v>1.04</v>
      </c>
      <c r="F23" s="31">
        <v>1</v>
      </c>
      <c r="G23" s="31"/>
      <c r="H23" s="77">
        <v>1.4</v>
      </c>
      <c r="I23" s="77">
        <v>1.68</v>
      </c>
      <c r="J23" s="77">
        <v>2.23</v>
      </c>
      <c r="K23" s="77">
        <v>2.57</v>
      </c>
      <c r="L23" s="18"/>
      <c r="M23" s="17">
        <f t="shared" si="3"/>
        <v>0</v>
      </c>
      <c r="N23" s="18"/>
      <c r="O23" s="17">
        <f t="shared" si="13"/>
        <v>0</v>
      </c>
      <c r="P23" s="18"/>
      <c r="Q23" s="17">
        <f t="shared" si="4"/>
        <v>0</v>
      </c>
      <c r="R23" s="16"/>
      <c r="S23" s="17">
        <f t="shared" si="5"/>
        <v>0</v>
      </c>
      <c r="T23" s="18"/>
      <c r="U23" s="17">
        <f t="shared" si="6"/>
        <v>0</v>
      </c>
      <c r="V23" s="16"/>
      <c r="W23" s="19">
        <f t="shared" si="7"/>
        <v>0</v>
      </c>
      <c r="X23" s="78"/>
      <c r="Y23" s="17">
        <f t="shared" si="14"/>
        <v>0</v>
      </c>
      <c r="Z23" s="18"/>
      <c r="AA23" s="17">
        <f t="shared" si="8"/>
        <v>0</v>
      </c>
      <c r="AB23" s="18"/>
      <c r="AC23" s="17">
        <f t="shared" si="9"/>
        <v>0</v>
      </c>
      <c r="AD23" s="18">
        <v>100</v>
      </c>
      <c r="AE23" s="17">
        <f t="shared" si="10"/>
        <v>1671488</v>
      </c>
      <c r="AF23" s="16"/>
      <c r="AG23" s="17">
        <f t="shared" si="11"/>
        <v>0</v>
      </c>
      <c r="AH23" s="16"/>
      <c r="AI23" s="17">
        <f>AH23*$D23*$E23*$F23*$I23*$AI$8</f>
        <v>0</v>
      </c>
      <c r="AJ23" s="21"/>
      <c r="AK23" s="17">
        <f>SUM(AJ23*$D23*$E23*$F23*$H23*$AK$8)</f>
        <v>0</v>
      </c>
      <c r="AL23" s="16">
        <f>470-235</f>
        <v>235</v>
      </c>
      <c r="AM23" s="19">
        <f>SUM(AL23*$D23*$E23*$F23*$H23*$AM$8)</f>
        <v>3927996.8</v>
      </c>
      <c r="AN23" s="18"/>
      <c r="AO23" s="17">
        <f>SUM(AN23*$D23*$E23*$F23*$H23*$AO$8)</f>
        <v>0</v>
      </c>
      <c r="AP23" s="18"/>
      <c r="AQ23" s="17">
        <f>SUM(AP23*$D23*$E23*$F23*$H23*$AQ$8)</f>
        <v>0</v>
      </c>
      <c r="AR23" s="18"/>
      <c r="AS23" s="17">
        <f>SUM(AR23*$D23*$E23*$F23*$H23*$AS$8)</f>
        <v>0</v>
      </c>
      <c r="AT23" s="18"/>
      <c r="AU23" s="17">
        <f>SUM(AT23*$D23*$E23*$F23*$H23*$AU$8)</f>
        <v>0</v>
      </c>
      <c r="AV23" s="18"/>
      <c r="AW23" s="17">
        <f>SUM(AV23*$D23*$E23*$F23*$H23*$AW$8)</f>
        <v>0</v>
      </c>
      <c r="AX23" s="16"/>
      <c r="AY23" s="17">
        <f>SUM(AX23*$D23*$E23*$F23*$H23*$AY$8)</f>
        <v>0</v>
      </c>
      <c r="AZ23" s="18"/>
      <c r="BA23" s="17">
        <f>SUM(AZ23*$D23*$E23*$F23*$H23*$BA$8)</f>
        <v>0</v>
      </c>
      <c r="BB23" s="18"/>
      <c r="BC23" s="17">
        <f>SUM(BB23*$D23*$E23*$F23*$H23*$BC$8)</f>
        <v>0</v>
      </c>
      <c r="BD23" s="18"/>
      <c r="BE23" s="17">
        <f>SUM(BD23*$D23*$E23*$F23*$H23*$BE$8)</f>
        <v>0</v>
      </c>
      <c r="BF23" s="18"/>
      <c r="BG23" s="17">
        <f>SUM(BF23*$D23*$E23*$F23*$H23*$BG$8)</f>
        <v>0</v>
      </c>
      <c r="BH23" s="18"/>
      <c r="BI23" s="17">
        <f>SUM(BH23*$D23*$E23*$F23*$H23*$BI$8)</f>
        <v>0</v>
      </c>
      <c r="BJ23" s="18"/>
      <c r="BK23" s="17">
        <f>BJ23*$D23*$E23*$F23*$I23*$BK$8</f>
        <v>0</v>
      </c>
      <c r="BL23" s="16"/>
      <c r="BM23" s="17">
        <f>BL23*$D23*$E23*$F23*$I23*$BM$8</f>
        <v>0</v>
      </c>
      <c r="BN23" s="18"/>
      <c r="BO23" s="17">
        <f>BN23*$D23*$E23*$F23*$I23*$BO$8</f>
        <v>0</v>
      </c>
      <c r="BP23" s="18"/>
      <c r="BQ23" s="17">
        <f>BP23*$D23*$E23*$F23*$I23*$BQ$8</f>
        <v>0</v>
      </c>
      <c r="BR23" s="16"/>
      <c r="BS23" s="17">
        <f>BR23*$D23*$E23*$F23*$I23*$BS$8</f>
        <v>0</v>
      </c>
      <c r="BT23" s="16">
        <v>45</v>
      </c>
      <c r="BU23" s="17">
        <f>BT23*$D23*$E23*$F23*$I23*$BU$8</f>
        <v>902603.52</v>
      </c>
      <c r="BV23" s="18"/>
      <c r="BW23" s="17">
        <f>BV23*$D23*$E23*$F23*$I23*$BW$8</f>
        <v>0</v>
      </c>
      <c r="BX23" s="16"/>
      <c r="BY23" s="17">
        <f>BX23*$D23*$E23*$F23*$I23*$BY$8</f>
        <v>0</v>
      </c>
      <c r="BZ23" s="18"/>
      <c r="CA23" s="17">
        <f>BZ23*$D23*$E23*$F23*$I23*$CA$8</f>
        <v>0</v>
      </c>
      <c r="CB23" s="18"/>
      <c r="CC23" s="17">
        <f>CB23*$D23*$E23*$F23*$I23*$CC$8</f>
        <v>0</v>
      </c>
      <c r="CD23" s="18"/>
      <c r="CE23" s="17">
        <f>CD23*$D23*$E23*$F23*$I23*$CE$8</f>
        <v>0</v>
      </c>
      <c r="CF23" s="18"/>
      <c r="CG23" s="17">
        <f>CF23*$D23*$E23*$F23*$I23*$CG$8</f>
        <v>0</v>
      </c>
      <c r="CH23" s="18"/>
      <c r="CI23" s="17">
        <f>CH23*$D23*$E23*$F23*$I23*$CI$8</f>
        <v>0</v>
      </c>
      <c r="CJ23" s="16"/>
      <c r="CK23" s="17">
        <f>CJ23*$D23*$E23*$F23*$I23*$CK$8</f>
        <v>0</v>
      </c>
      <c r="CL23" s="18"/>
      <c r="CM23" s="17">
        <f>CL23*$D23*$E23*$F23*$I23*$CM$8</f>
        <v>0</v>
      </c>
      <c r="CN23" s="16"/>
      <c r="CO23" s="17">
        <f>CN23*$D23*$E23*$F23*$J23*$CO$8</f>
        <v>0</v>
      </c>
      <c r="CP23" s="18"/>
      <c r="CQ23" s="17">
        <f>CP23*$D23*$E23*$F23*$K23*$CQ$8</f>
        <v>0</v>
      </c>
      <c r="CR23" s="17"/>
      <c r="CS23" s="17">
        <f>CR23*D23*E23*F23</f>
        <v>0</v>
      </c>
      <c r="CT23" s="62">
        <f t="shared" si="12"/>
        <v>380</v>
      </c>
      <c r="CU23" s="62">
        <f t="shared" si="12"/>
        <v>6502088.3200000003</v>
      </c>
      <c r="CV23" s="61">
        <f>SUM(CT23*F23)</f>
        <v>380</v>
      </c>
    </row>
    <row r="24" spans="1:100" s="66" customFormat="1" x14ac:dyDescent="0.25">
      <c r="A24" s="53">
        <v>3</v>
      </c>
      <c r="B24" s="53"/>
      <c r="C24" s="75" t="s">
        <v>134</v>
      </c>
      <c r="D24" s="77">
        <v>11480</v>
      </c>
      <c r="E24" s="46">
        <v>0.98</v>
      </c>
      <c r="F24" s="40">
        <v>1</v>
      </c>
      <c r="G24" s="40"/>
      <c r="H24" s="80"/>
      <c r="I24" s="80"/>
      <c r="J24" s="80"/>
      <c r="K24" s="80">
        <v>2.57</v>
      </c>
      <c r="L24" s="35">
        <f>L25</f>
        <v>0</v>
      </c>
      <c r="M24" s="35">
        <f>M25</f>
        <v>0</v>
      </c>
      <c r="N24" s="35">
        <f t="shared" ref="N24:BY24" si="15">N25</f>
        <v>0</v>
      </c>
      <c r="O24" s="35">
        <f t="shared" si="15"/>
        <v>0</v>
      </c>
      <c r="P24" s="35">
        <f t="shared" si="15"/>
        <v>0</v>
      </c>
      <c r="Q24" s="35">
        <f t="shared" si="15"/>
        <v>0</v>
      </c>
      <c r="R24" s="36">
        <f t="shared" si="15"/>
        <v>0</v>
      </c>
      <c r="S24" s="35">
        <f t="shared" si="15"/>
        <v>0</v>
      </c>
      <c r="T24" s="35">
        <f t="shared" si="15"/>
        <v>0</v>
      </c>
      <c r="U24" s="35">
        <f t="shared" si="15"/>
        <v>0</v>
      </c>
      <c r="V24" s="36">
        <f t="shared" si="15"/>
        <v>0</v>
      </c>
      <c r="W24" s="36">
        <f t="shared" si="15"/>
        <v>0</v>
      </c>
      <c r="X24" s="35">
        <f t="shared" si="15"/>
        <v>0</v>
      </c>
      <c r="Y24" s="35">
        <f t="shared" si="15"/>
        <v>0</v>
      </c>
      <c r="Z24" s="35">
        <f t="shared" si="15"/>
        <v>0</v>
      </c>
      <c r="AA24" s="35">
        <f t="shared" si="15"/>
        <v>0</v>
      </c>
      <c r="AB24" s="35">
        <f t="shared" si="15"/>
        <v>0</v>
      </c>
      <c r="AC24" s="35">
        <f t="shared" si="15"/>
        <v>0</v>
      </c>
      <c r="AD24" s="35">
        <f>AD25</f>
        <v>0</v>
      </c>
      <c r="AE24" s="35">
        <f>AE25</f>
        <v>0</v>
      </c>
      <c r="AF24" s="36">
        <f t="shared" ref="AF24" si="16">AF25</f>
        <v>0</v>
      </c>
      <c r="AG24" s="35">
        <f t="shared" si="15"/>
        <v>0</v>
      </c>
      <c r="AH24" s="36">
        <f t="shared" si="15"/>
        <v>0</v>
      </c>
      <c r="AI24" s="35">
        <f t="shared" si="15"/>
        <v>0</v>
      </c>
      <c r="AJ24" s="36">
        <v>1</v>
      </c>
      <c r="AK24" s="35">
        <f t="shared" si="15"/>
        <v>15750.559999999998</v>
      </c>
      <c r="AL24" s="36">
        <f>AL25</f>
        <v>0</v>
      </c>
      <c r="AM24" s="36">
        <f>AM25</f>
        <v>0</v>
      </c>
      <c r="AN24" s="35">
        <f t="shared" si="15"/>
        <v>0</v>
      </c>
      <c r="AO24" s="35">
        <f t="shared" si="15"/>
        <v>0</v>
      </c>
      <c r="AP24" s="35">
        <f t="shared" si="15"/>
        <v>0</v>
      </c>
      <c r="AQ24" s="35">
        <f t="shared" si="15"/>
        <v>0</v>
      </c>
      <c r="AR24" s="35">
        <f t="shared" si="15"/>
        <v>0</v>
      </c>
      <c r="AS24" s="35">
        <f t="shared" si="15"/>
        <v>0</v>
      </c>
      <c r="AT24" s="35">
        <f t="shared" si="15"/>
        <v>0</v>
      </c>
      <c r="AU24" s="35">
        <f t="shared" si="15"/>
        <v>0</v>
      </c>
      <c r="AV24" s="35">
        <f t="shared" si="15"/>
        <v>0</v>
      </c>
      <c r="AW24" s="35">
        <f t="shared" si="15"/>
        <v>0</v>
      </c>
      <c r="AX24" s="36">
        <f t="shared" si="15"/>
        <v>4</v>
      </c>
      <c r="AY24" s="35">
        <f t="shared" si="15"/>
        <v>63002.239999999991</v>
      </c>
      <c r="AZ24" s="35">
        <f t="shared" si="15"/>
        <v>0</v>
      </c>
      <c r="BA24" s="35">
        <f t="shared" si="15"/>
        <v>0</v>
      </c>
      <c r="BB24" s="35">
        <f t="shared" si="15"/>
        <v>0</v>
      </c>
      <c r="BC24" s="35">
        <f t="shared" si="15"/>
        <v>0</v>
      </c>
      <c r="BD24" s="35">
        <f t="shared" si="15"/>
        <v>0</v>
      </c>
      <c r="BE24" s="35">
        <f t="shared" si="15"/>
        <v>0</v>
      </c>
      <c r="BF24" s="35">
        <f t="shared" si="15"/>
        <v>0</v>
      </c>
      <c r="BG24" s="35">
        <f t="shared" si="15"/>
        <v>0</v>
      </c>
      <c r="BH24" s="35">
        <f t="shared" si="15"/>
        <v>1</v>
      </c>
      <c r="BI24" s="35">
        <f t="shared" si="15"/>
        <v>15750.559999999998</v>
      </c>
      <c r="BJ24" s="35">
        <f t="shared" si="15"/>
        <v>0</v>
      </c>
      <c r="BK24" s="35">
        <f t="shared" si="15"/>
        <v>0</v>
      </c>
      <c r="BL24" s="36">
        <f t="shared" si="15"/>
        <v>0</v>
      </c>
      <c r="BM24" s="35">
        <f>BM25</f>
        <v>0</v>
      </c>
      <c r="BN24" s="35">
        <f>BN25</f>
        <v>0</v>
      </c>
      <c r="BO24" s="35">
        <f>BO25</f>
        <v>0</v>
      </c>
      <c r="BP24" s="35">
        <f t="shared" si="15"/>
        <v>0</v>
      </c>
      <c r="BQ24" s="35">
        <f t="shared" si="15"/>
        <v>0</v>
      </c>
      <c r="BR24" s="36">
        <f t="shared" si="15"/>
        <v>0</v>
      </c>
      <c r="BS24" s="35">
        <f t="shared" si="15"/>
        <v>0</v>
      </c>
      <c r="BT24" s="35">
        <f t="shared" si="15"/>
        <v>7</v>
      </c>
      <c r="BU24" s="35">
        <f t="shared" si="15"/>
        <v>132304.704</v>
      </c>
      <c r="BV24" s="35">
        <f t="shared" si="15"/>
        <v>4</v>
      </c>
      <c r="BW24" s="35">
        <f t="shared" si="15"/>
        <v>75602.687999999995</v>
      </c>
      <c r="BX24" s="36">
        <f t="shared" si="15"/>
        <v>0</v>
      </c>
      <c r="BY24" s="35">
        <f t="shared" si="15"/>
        <v>0</v>
      </c>
      <c r="BZ24" s="35">
        <f t="shared" ref="BZ24:CU24" si="17">BZ25</f>
        <v>3</v>
      </c>
      <c r="CA24" s="35">
        <f t="shared" si="17"/>
        <v>56702.015999999996</v>
      </c>
      <c r="CB24" s="35">
        <f t="shared" si="17"/>
        <v>0</v>
      </c>
      <c r="CC24" s="35">
        <f t="shared" si="17"/>
        <v>0</v>
      </c>
      <c r="CD24" s="35">
        <f t="shared" si="17"/>
        <v>3</v>
      </c>
      <c r="CE24" s="35">
        <f t="shared" si="17"/>
        <v>56702.015999999996</v>
      </c>
      <c r="CF24" s="35">
        <f t="shared" si="17"/>
        <v>0</v>
      </c>
      <c r="CG24" s="35">
        <f t="shared" si="17"/>
        <v>0</v>
      </c>
      <c r="CH24" s="35">
        <f t="shared" si="17"/>
        <v>0</v>
      </c>
      <c r="CI24" s="35">
        <f t="shared" si="17"/>
        <v>0</v>
      </c>
      <c r="CJ24" s="36">
        <f t="shared" si="17"/>
        <v>0</v>
      </c>
      <c r="CK24" s="35">
        <f t="shared" si="17"/>
        <v>0</v>
      </c>
      <c r="CL24" s="35">
        <f t="shared" si="17"/>
        <v>0</v>
      </c>
      <c r="CM24" s="35">
        <f t="shared" si="17"/>
        <v>0</v>
      </c>
      <c r="CN24" s="36">
        <v>1</v>
      </c>
      <c r="CO24" s="35">
        <f t="shared" si="17"/>
        <v>25088.392</v>
      </c>
      <c r="CP24" s="35">
        <f t="shared" si="17"/>
        <v>0</v>
      </c>
      <c r="CQ24" s="35">
        <f t="shared" si="17"/>
        <v>0</v>
      </c>
      <c r="CR24" s="35">
        <f t="shared" si="17"/>
        <v>0</v>
      </c>
      <c r="CS24" s="35">
        <f t="shared" si="17"/>
        <v>0</v>
      </c>
      <c r="CT24" s="35">
        <f t="shared" si="17"/>
        <v>24</v>
      </c>
      <c r="CU24" s="35">
        <f t="shared" si="17"/>
        <v>440903.17599999992</v>
      </c>
      <c r="CV24" s="61"/>
    </row>
    <row r="25" spans="1:100" ht="30" x14ac:dyDescent="0.25">
      <c r="A25" s="30"/>
      <c r="B25" s="30">
        <v>8</v>
      </c>
      <c r="C25" s="84" t="s">
        <v>135</v>
      </c>
      <c r="D25" s="77">
        <v>11480</v>
      </c>
      <c r="E25" s="15">
        <v>0.98</v>
      </c>
      <c r="F25" s="31">
        <v>1</v>
      </c>
      <c r="G25" s="31"/>
      <c r="H25" s="77">
        <v>1.4</v>
      </c>
      <c r="I25" s="77">
        <v>1.68</v>
      </c>
      <c r="J25" s="77">
        <v>2.23</v>
      </c>
      <c r="K25" s="77">
        <v>2.57</v>
      </c>
      <c r="L25" s="18"/>
      <c r="M25" s="17">
        <f>SUM(L25*$D25*$E25*$F25*$H25*$M$8)</f>
        <v>0</v>
      </c>
      <c r="N25" s="18"/>
      <c r="O25" s="17">
        <f t="shared" si="13"/>
        <v>0</v>
      </c>
      <c r="P25" s="18"/>
      <c r="Q25" s="17">
        <f>SUM(P25*$D25*$E25*$F25*$H25*$Q$8)</f>
        <v>0</v>
      </c>
      <c r="R25" s="16"/>
      <c r="S25" s="17">
        <f>SUM(R25*$D25*$E25*$F25*$H25*$S$8)</f>
        <v>0</v>
      </c>
      <c r="T25" s="18"/>
      <c r="U25" s="17">
        <f>SUM(T25*$D25*$E25*$F25*$H25*$U$8)</f>
        <v>0</v>
      </c>
      <c r="V25" s="16"/>
      <c r="W25" s="19">
        <f>SUM(V25*$D25*$E25*$F25*$H25*$W$8)</f>
        <v>0</v>
      </c>
      <c r="X25" s="78"/>
      <c r="Y25" s="17">
        <f t="shared" si="14"/>
        <v>0</v>
      </c>
      <c r="Z25" s="18"/>
      <c r="AA25" s="17">
        <f>SUM(Z25*$D25*$E25*$F25*$H25*$AA$8)</f>
        <v>0</v>
      </c>
      <c r="AB25" s="18"/>
      <c r="AC25" s="17">
        <f>SUM(AB25*$D25*$E25*$F25*$H25*$AC$8)</f>
        <v>0</v>
      </c>
      <c r="AD25" s="18"/>
      <c r="AE25" s="17">
        <f>SUM(AD25*$D25*$E25*$F25*$H25*$AE$8)</f>
        <v>0</v>
      </c>
      <c r="AF25" s="16"/>
      <c r="AG25" s="17">
        <f>AF25*$D25*$E25*$F25*$I25*$AG$8</f>
        <v>0</v>
      </c>
      <c r="AH25" s="27"/>
      <c r="AI25" s="17">
        <f>AH25*$D25*$E25*$F25*$I25*$AI$8</f>
        <v>0</v>
      </c>
      <c r="AJ25" s="21">
        <v>1</v>
      </c>
      <c r="AK25" s="17">
        <f>SUM(AJ25*$D25*$E25*$F25*$H25*$AK$8)</f>
        <v>15750.559999999998</v>
      </c>
      <c r="AL25" s="27"/>
      <c r="AM25" s="19">
        <f>SUM(AL25*$D25*$E25*$F25*$H25*$AM$8)</f>
        <v>0</v>
      </c>
      <c r="AN25" s="26"/>
      <c r="AO25" s="17">
        <f>SUM(AN25*$D25*$E25*$F25*$H25*$AO$8)</f>
        <v>0</v>
      </c>
      <c r="AP25" s="26"/>
      <c r="AQ25" s="17">
        <f>SUM(AP25*$D25*$E25*$F25*$H25*$AQ$8)</f>
        <v>0</v>
      </c>
      <c r="AR25" s="26"/>
      <c r="AS25" s="17">
        <f>SUM(AR25*$D25*$E25*$F25*$H25*$AS$8)</f>
        <v>0</v>
      </c>
      <c r="AT25" s="26"/>
      <c r="AU25" s="17">
        <f>SUM(AT25*$D25*$E25*$F25*$H25*$AU$8)</f>
        <v>0</v>
      </c>
      <c r="AV25" s="18"/>
      <c r="AW25" s="17">
        <f>SUM(AV25*$D25*$E25*$F25*$H25*$AW$8)</f>
        <v>0</v>
      </c>
      <c r="AX25" s="27">
        <v>4</v>
      </c>
      <c r="AY25" s="17">
        <f>SUM(AX25*$D25*$E25*$F25*$H25*$AY$8)</f>
        <v>63002.239999999991</v>
      </c>
      <c r="AZ25" s="26"/>
      <c r="BA25" s="17">
        <f>SUM(AZ25*$D25*$E25*$F25*$H25*$BA$8)</f>
        <v>0</v>
      </c>
      <c r="BB25" s="26"/>
      <c r="BC25" s="17">
        <f>SUM(BB25*$D25*$E25*$F25*$H25*$BC$8)</f>
        <v>0</v>
      </c>
      <c r="BD25" s="26"/>
      <c r="BE25" s="17">
        <f>SUM(BD25*$D25*$E25*$F25*$H25*$BE$8)</f>
        <v>0</v>
      </c>
      <c r="BF25" s="26"/>
      <c r="BG25" s="17">
        <f>SUM(BF25*$D25*$E25*$F25*$H25*$BG$8)</f>
        <v>0</v>
      </c>
      <c r="BH25" s="18">
        <v>1</v>
      </c>
      <c r="BI25" s="17">
        <f>SUM(BH25*$D25*$E25*$F25*$H25*$BI$8)</f>
        <v>15750.559999999998</v>
      </c>
      <c r="BJ25" s="26"/>
      <c r="BK25" s="17">
        <f>BJ25*$D25*$E25*$F25*$I25*$BK$8</f>
        <v>0</v>
      </c>
      <c r="BL25" s="27"/>
      <c r="BM25" s="17">
        <f>BL25*$D25*$E25*$F25*$I25*$BM$8</f>
        <v>0</v>
      </c>
      <c r="BN25" s="26"/>
      <c r="BO25" s="17">
        <f>BN25*$D25*$E25*$F25*$I25*$BO$8</f>
        <v>0</v>
      </c>
      <c r="BP25" s="26"/>
      <c r="BQ25" s="17">
        <f>BP25*$D25*$E25*$F25*$I25*$BQ$8</f>
        <v>0</v>
      </c>
      <c r="BR25" s="27"/>
      <c r="BS25" s="17">
        <f>BR25*$D25*$E25*$F25*$I25*$BS$8</f>
        <v>0</v>
      </c>
      <c r="BT25" s="28">
        <v>7</v>
      </c>
      <c r="BU25" s="17">
        <f>BT25*$D25*$E25*$F25*$I25*$BU$8</f>
        <v>132304.704</v>
      </c>
      <c r="BV25" s="26">
        <v>4</v>
      </c>
      <c r="BW25" s="17">
        <f>BV25*$D25*$E25*$F25*$I25*$BW$8</f>
        <v>75602.687999999995</v>
      </c>
      <c r="BX25" s="27"/>
      <c r="BY25" s="17">
        <f>BX25*$D25*$E25*$F25*$I25*$BY$8</f>
        <v>0</v>
      </c>
      <c r="BZ25" s="29">
        <v>3</v>
      </c>
      <c r="CA25" s="17">
        <f>BZ25*$D25*$E25*$F25*$I25*$CA$8</f>
        <v>56702.015999999996</v>
      </c>
      <c r="CB25" s="26"/>
      <c r="CC25" s="17">
        <f>CB25*$D25*$E25*$F25*$I25*$CC$8</f>
        <v>0</v>
      </c>
      <c r="CD25" s="26">
        <v>3</v>
      </c>
      <c r="CE25" s="17">
        <f>CD25*$D25*$E25*$F25*$I25*$CE$8</f>
        <v>56702.015999999996</v>
      </c>
      <c r="CF25" s="26"/>
      <c r="CG25" s="17">
        <f>CF25*$D25*$E25*$F25*$I25*$CG$8</f>
        <v>0</v>
      </c>
      <c r="CH25" s="18"/>
      <c r="CI25" s="17">
        <f>CH25*$D25*$E25*$F25*$I25*$CI$8</f>
        <v>0</v>
      </c>
      <c r="CJ25" s="16"/>
      <c r="CK25" s="17">
        <f>CJ25*$D25*$E25*$F25*$I25*$CK$8</f>
        <v>0</v>
      </c>
      <c r="CL25" s="26"/>
      <c r="CM25" s="17">
        <f>CL25*$D25*$E25*$F25*$I25*$CM$8</f>
        <v>0</v>
      </c>
      <c r="CN25" s="27">
        <v>1</v>
      </c>
      <c r="CO25" s="17">
        <f>CN25*$D25*$E25*$F25*$J25*$CO$8</f>
        <v>25088.392</v>
      </c>
      <c r="CP25" s="26"/>
      <c r="CQ25" s="17">
        <f>CP25*$D25*$E25*$F25*$K25*$CQ$8</f>
        <v>0</v>
      </c>
      <c r="CR25" s="17"/>
      <c r="CS25" s="17">
        <f>CR25*D25*E25*F25</f>
        <v>0</v>
      </c>
      <c r="CT25" s="62">
        <f>SUM(N25+L25+X25+P25+R25+Z25+V25+T25+AB25+AF25+AD25+AH25+AJ25+AN25+BJ25+BP25+AL25+AX25+AZ25+CB25+CD25+BZ25+CF25+CH25+BT25+BV25+AP25+AR25+AT25+AV25+BL25+BN25+BR25+BB25+BD25+BF25+BH25+BX25+CJ25+CL25+CN25+CP25+CR25)</f>
        <v>24</v>
      </c>
      <c r="CU25" s="62">
        <f>SUM(O25+M25+Y25+Q25+S25+AA25+W25+U25+AC25+AG25+AE25+AI25+AK25+AO25+BK25+BQ25+AM25+AY25+BA25+CC25+CE25+CA25+CG25+CI25+BU25+BW25+AQ25+AS25+AU25+AW25+BM25+BO25+BS25+BC25+BE25+BG25+BI25+BY25+CK25+CM25+CO25+CQ25+CS25)</f>
        <v>440903.17599999992</v>
      </c>
      <c r="CV25" s="61">
        <f>SUM(CT25*F25)</f>
        <v>24</v>
      </c>
    </row>
    <row r="26" spans="1:100" s="66" customFormat="1" x14ac:dyDescent="0.25">
      <c r="A26" s="53">
        <v>4</v>
      </c>
      <c r="B26" s="53"/>
      <c r="C26" s="75" t="s">
        <v>136</v>
      </c>
      <c r="D26" s="77">
        <v>11480</v>
      </c>
      <c r="E26" s="46">
        <v>0.89</v>
      </c>
      <c r="F26" s="40">
        <v>1</v>
      </c>
      <c r="G26" s="40"/>
      <c r="H26" s="80"/>
      <c r="I26" s="80"/>
      <c r="J26" s="80"/>
      <c r="K26" s="77">
        <v>2.57</v>
      </c>
      <c r="L26" s="35">
        <f>L27</f>
        <v>105</v>
      </c>
      <c r="M26" s="35">
        <f>M27</f>
        <v>1501928.4</v>
      </c>
      <c r="N26" s="35">
        <f t="shared" ref="N26:BY26" si="18">N27</f>
        <v>0</v>
      </c>
      <c r="O26" s="35">
        <f t="shared" si="18"/>
        <v>0</v>
      </c>
      <c r="P26" s="35">
        <f t="shared" si="18"/>
        <v>0</v>
      </c>
      <c r="Q26" s="35">
        <f t="shared" si="18"/>
        <v>0</v>
      </c>
      <c r="R26" s="36">
        <f t="shared" si="18"/>
        <v>0</v>
      </c>
      <c r="S26" s="35">
        <f t="shared" si="18"/>
        <v>0</v>
      </c>
      <c r="T26" s="35">
        <f t="shared" si="18"/>
        <v>0</v>
      </c>
      <c r="U26" s="35">
        <f t="shared" si="18"/>
        <v>0</v>
      </c>
      <c r="V26" s="36">
        <f t="shared" si="18"/>
        <v>0</v>
      </c>
      <c r="W26" s="36">
        <f t="shared" si="18"/>
        <v>0</v>
      </c>
      <c r="X26" s="35">
        <f t="shared" si="18"/>
        <v>0</v>
      </c>
      <c r="Y26" s="35">
        <f t="shared" si="18"/>
        <v>0</v>
      </c>
      <c r="Z26" s="35">
        <f t="shared" si="18"/>
        <v>30</v>
      </c>
      <c r="AA26" s="35">
        <f t="shared" si="18"/>
        <v>429122.39999999997</v>
      </c>
      <c r="AB26" s="35">
        <f t="shared" si="18"/>
        <v>0</v>
      </c>
      <c r="AC26" s="35">
        <f t="shared" si="18"/>
        <v>0</v>
      </c>
      <c r="AD26" s="35">
        <f>AD27</f>
        <v>55</v>
      </c>
      <c r="AE26" s="35">
        <f>AE27</f>
        <v>786724.39999999991</v>
      </c>
      <c r="AF26" s="36">
        <f t="shared" ref="AF26" si="19">AF27</f>
        <v>0</v>
      </c>
      <c r="AG26" s="35">
        <f t="shared" si="18"/>
        <v>0</v>
      </c>
      <c r="AH26" s="36">
        <f t="shared" si="18"/>
        <v>32</v>
      </c>
      <c r="AI26" s="35">
        <f t="shared" si="18"/>
        <v>549276.67200000002</v>
      </c>
      <c r="AJ26" s="36">
        <v>0</v>
      </c>
      <c r="AK26" s="35">
        <f t="shared" si="18"/>
        <v>0</v>
      </c>
      <c r="AL26" s="36">
        <f>AL27</f>
        <v>0</v>
      </c>
      <c r="AM26" s="36">
        <f>AM27</f>
        <v>0</v>
      </c>
      <c r="AN26" s="35">
        <f t="shared" si="18"/>
        <v>0</v>
      </c>
      <c r="AO26" s="35">
        <f t="shared" si="18"/>
        <v>0</v>
      </c>
      <c r="AP26" s="35">
        <f t="shared" si="18"/>
        <v>0</v>
      </c>
      <c r="AQ26" s="35">
        <f t="shared" si="18"/>
        <v>0</v>
      </c>
      <c r="AR26" s="35">
        <f t="shared" si="18"/>
        <v>0</v>
      </c>
      <c r="AS26" s="35">
        <f t="shared" si="18"/>
        <v>0</v>
      </c>
      <c r="AT26" s="35">
        <f t="shared" si="18"/>
        <v>0</v>
      </c>
      <c r="AU26" s="35">
        <f t="shared" si="18"/>
        <v>0</v>
      </c>
      <c r="AV26" s="35">
        <f t="shared" si="18"/>
        <v>1</v>
      </c>
      <c r="AW26" s="35">
        <f t="shared" si="18"/>
        <v>14304.08</v>
      </c>
      <c r="AX26" s="36">
        <f t="shared" si="18"/>
        <v>22</v>
      </c>
      <c r="AY26" s="35">
        <f t="shared" si="18"/>
        <v>314689.75999999995</v>
      </c>
      <c r="AZ26" s="35">
        <f t="shared" si="18"/>
        <v>5</v>
      </c>
      <c r="BA26" s="35">
        <f t="shared" si="18"/>
        <v>71520.399999999994</v>
      </c>
      <c r="BB26" s="35">
        <f t="shared" si="18"/>
        <v>4</v>
      </c>
      <c r="BC26" s="35">
        <f t="shared" si="18"/>
        <v>57216.32</v>
      </c>
      <c r="BD26" s="35">
        <f t="shared" si="18"/>
        <v>0</v>
      </c>
      <c r="BE26" s="35">
        <f t="shared" si="18"/>
        <v>0</v>
      </c>
      <c r="BF26" s="35">
        <f t="shared" si="18"/>
        <v>0</v>
      </c>
      <c r="BG26" s="35">
        <f t="shared" si="18"/>
        <v>0</v>
      </c>
      <c r="BH26" s="35">
        <f t="shared" si="18"/>
        <v>23</v>
      </c>
      <c r="BI26" s="35">
        <f t="shared" si="18"/>
        <v>328993.83999999997</v>
      </c>
      <c r="BJ26" s="35">
        <f t="shared" si="18"/>
        <v>0</v>
      </c>
      <c r="BK26" s="35">
        <f t="shared" si="18"/>
        <v>0</v>
      </c>
      <c r="BL26" s="36">
        <f t="shared" si="18"/>
        <v>0</v>
      </c>
      <c r="BM26" s="35">
        <f>BM27</f>
        <v>0</v>
      </c>
      <c r="BN26" s="35">
        <f>BN27</f>
        <v>0</v>
      </c>
      <c r="BO26" s="35">
        <f>BO27</f>
        <v>0</v>
      </c>
      <c r="BP26" s="35">
        <f t="shared" si="18"/>
        <v>24</v>
      </c>
      <c r="BQ26" s="35">
        <f t="shared" si="18"/>
        <v>411957.50400000002</v>
      </c>
      <c r="BR26" s="36">
        <f t="shared" si="18"/>
        <v>0</v>
      </c>
      <c r="BS26" s="35">
        <f t="shared" si="18"/>
        <v>0</v>
      </c>
      <c r="BT26" s="35">
        <f t="shared" si="18"/>
        <v>33</v>
      </c>
      <c r="BU26" s="35">
        <f t="shared" si="18"/>
        <v>566441.56799999997</v>
      </c>
      <c r="BV26" s="35">
        <f t="shared" si="18"/>
        <v>13</v>
      </c>
      <c r="BW26" s="35">
        <f t="shared" si="18"/>
        <v>223143.64800000002</v>
      </c>
      <c r="BX26" s="36">
        <f t="shared" si="18"/>
        <v>2</v>
      </c>
      <c r="BY26" s="35">
        <f t="shared" si="18"/>
        <v>34329.792000000001</v>
      </c>
      <c r="BZ26" s="35">
        <f t="shared" ref="BZ26:CU26" si="20">BZ27</f>
        <v>25</v>
      </c>
      <c r="CA26" s="35">
        <f t="shared" si="20"/>
        <v>429122.39999999997</v>
      </c>
      <c r="CB26" s="35">
        <f t="shared" si="20"/>
        <v>0</v>
      </c>
      <c r="CC26" s="35">
        <f t="shared" si="20"/>
        <v>0</v>
      </c>
      <c r="CD26" s="35">
        <f t="shared" si="20"/>
        <v>20</v>
      </c>
      <c r="CE26" s="35">
        <f t="shared" si="20"/>
        <v>343297.92</v>
      </c>
      <c r="CF26" s="35">
        <f t="shared" si="20"/>
        <v>10</v>
      </c>
      <c r="CG26" s="35">
        <f t="shared" si="20"/>
        <v>171648.96</v>
      </c>
      <c r="CH26" s="35">
        <f t="shared" si="20"/>
        <v>2</v>
      </c>
      <c r="CI26" s="35">
        <f t="shared" si="20"/>
        <v>34329.792000000001</v>
      </c>
      <c r="CJ26" s="36">
        <f t="shared" si="20"/>
        <v>11</v>
      </c>
      <c r="CK26" s="35">
        <f t="shared" si="20"/>
        <v>188813.856</v>
      </c>
      <c r="CL26" s="35">
        <f t="shared" si="20"/>
        <v>5</v>
      </c>
      <c r="CM26" s="35">
        <f t="shared" si="20"/>
        <v>85824.48</v>
      </c>
      <c r="CN26" s="36">
        <v>30</v>
      </c>
      <c r="CO26" s="35">
        <f t="shared" si="20"/>
        <v>683530.68</v>
      </c>
      <c r="CP26" s="35">
        <f t="shared" si="20"/>
        <v>7</v>
      </c>
      <c r="CQ26" s="35">
        <f t="shared" si="20"/>
        <v>183807.42799999999</v>
      </c>
      <c r="CR26" s="35">
        <f t="shared" si="20"/>
        <v>0</v>
      </c>
      <c r="CS26" s="35">
        <f t="shared" si="20"/>
        <v>0</v>
      </c>
      <c r="CT26" s="35">
        <f t="shared" si="20"/>
        <v>459</v>
      </c>
      <c r="CU26" s="35">
        <f t="shared" si="20"/>
        <v>7410024.3000000007</v>
      </c>
      <c r="CV26" s="61"/>
    </row>
    <row r="27" spans="1:100" ht="30" x14ac:dyDescent="0.25">
      <c r="A27" s="30"/>
      <c r="B27" s="30">
        <v>9</v>
      </c>
      <c r="C27" s="76" t="s">
        <v>137</v>
      </c>
      <c r="D27" s="77">
        <v>11480</v>
      </c>
      <c r="E27" s="77">
        <v>0.89</v>
      </c>
      <c r="F27" s="31">
        <v>1</v>
      </c>
      <c r="G27" s="31"/>
      <c r="H27" s="77">
        <v>1.4</v>
      </c>
      <c r="I27" s="77">
        <v>1.68</v>
      </c>
      <c r="J27" s="77">
        <v>2.23</v>
      </c>
      <c r="K27" s="77">
        <v>2.57</v>
      </c>
      <c r="L27" s="18">
        <v>105</v>
      </c>
      <c r="M27" s="17">
        <f>SUM(L27*$D27*$E27*$F27*$H27*$M$8)</f>
        <v>1501928.4</v>
      </c>
      <c r="N27" s="18"/>
      <c r="O27" s="17">
        <f t="shared" si="13"/>
        <v>0</v>
      </c>
      <c r="P27" s="18"/>
      <c r="Q27" s="17">
        <f>SUM(P27*$D27*$E27*$F27*$H27*$Q$8)</f>
        <v>0</v>
      </c>
      <c r="R27" s="16"/>
      <c r="S27" s="17">
        <f>SUM(R27*$D27*$E27*$F27*$H27*$S$8)</f>
        <v>0</v>
      </c>
      <c r="T27" s="18"/>
      <c r="U27" s="17">
        <f>SUM(T27*$D27*$E27*$F27*$H27*$U$8)</f>
        <v>0</v>
      </c>
      <c r="V27" s="16"/>
      <c r="W27" s="19">
        <f>SUM(V27*$D27*$E27*$F27*$H27*$W$8)</f>
        <v>0</v>
      </c>
      <c r="X27" s="78"/>
      <c r="Y27" s="17">
        <f t="shared" si="14"/>
        <v>0</v>
      </c>
      <c r="Z27" s="18">
        <v>30</v>
      </c>
      <c r="AA27" s="17">
        <f>SUM(Z27*$D27*$E27*$F27*$H27*$AA$8)</f>
        <v>429122.39999999997</v>
      </c>
      <c r="AB27" s="18"/>
      <c r="AC27" s="17">
        <f>SUM(AB27*$D27*$E27*$F27*$H27*$AC$8)</f>
        <v>0</v>
      </c>
      <c r="AD27" s="18">
        <v>55</v>
      </c>
      <c r="AE27" s="17">
        <f>SUM(AD27*$D27*$E27*$F27*$H27*$AE$8)</f>
        <v>786724.39999999991</v>
      </c>
      <c r="AF27" s="16"/>
      <c r="AG27" s="17">
        <f>AF27*$D27*$E27*$F27*$I27*$AG$8</f>
        <v>0</v>
      </c>
      <c r="AH27" s="20">
        <v>32</v>
      </c>
      <c r="AI27" s="17">
        <f>AH27*$D27*$E27*$F27*$I27*$AI$8</f>
        <v>549276.67200000002</v>
      </c>
      <c r="AJ27" s="21"/>
      <c r="AK27" s="17">
        <f>SUM(AJ27*$D27*$E27*$F27*$H27*$AK$8)</f>
        <v>0</v>
      </c>
      <c r="AL27" s="16"/>
      <c r="AM27" s="19">
        <f>SUM(AL27*$D27*$E27*$F27*$H27*$AM$8)</f>
        <v>0</v>
      </c>
      <c r="AN27" s="18"/>
      <c r="AO27" s="17">
        <f>SUM(AN27*$D27*$E27*$F27*$H27*$AO$8)</f>
        <v>0</v>
      </c>
      <c r="AP27" s="18"/>
      <c r="AQ27" s="17">
        <f>SUM(AP27*$D27*$E27*$F27*$H27*$AQ$8)</f>
        <v>0</v>
      </c>
      <c r="AR27" s="18"/>
      <c r="AS27" s="17">
        <f>SUM(AR27*$D27*$E27*$F27*$H27*$AS$8)</f>
        <v>0</v>
      </c>
      <c r="AT27" s="18"/>
      <c r="AU27" s="17">
        <f>SUM(AT27*$D27*$E27*$F27*$H27*$AU$8)</f>
        <v>0</v>
      </c>
      <c r="AV27" s="18">
        <v>1</v>
      </c>
      <c r="AW27" s="17">
        <f>SUM(AV27*$D27*$E27*$F27*$H27*$AW$8)</f>
        <v>14304.08</v>
      </c>
      <c r="AX27" s="16">
        <v>22</v>
      </c>
      <c r="AY27" s="17">
        <f>SUM(AX27*$D27*$E27*$F27*$H27*$AY$8)</f>
        <v>314689.75999999995</v>
      </c>
      <c r="AZ27" s="18">
        <v>5</v>
      </c>
      <c r="BA27" s="17">
        <f>SUM(AZ27*$D27*$E27*$F27*$H27*$BA$8)</f>
        <v>71520.399999999994</v>
      </c>
      <c r="BB27" s="18">
        <v>4</v>
      </c>
      <c r="BC27" s="17">
        <f>SUM(BB27*$D27*$E27*$F27*$H27*$BC$8)</f>
        <v>57216.32</v>
      </c>
      <c r="BD27" s="18"/>
      <c r="BE27" s="17">
        <f>SUM(BD27*$D27*$E27*$F27*$H27*$BE$8)</f>
        <v>0</v>
      </c>
      <c r="BF27" s="18"/>
      <c r="BG27" s="17">
        <f>SUM(BF27*$D27*$E27*$F27*$H27*$BG$8)</f>
        <v>0</v>
      </c>
      <c r="BH27" s="18">
        <v>23</v>
      </c>
      <c r="BI27" s="17">
        <f>SUM(BH27*$D27*$E27*$F27*$H27*$BI$8)</f>
        <v>328993.83999999997</v>
      </c>
      <c r="BJ27" s="18"/>
      <c r="BK27" s="17">
        <f>BJ27*$D27*$E27*$F27*$I27*$BK$8</f>
        <v>0</v>
      </c>
      <c r="BL27" s="16"/>
      <c r="BM27" s="17">
        <f>BL27*$D27*$E27*$F27*$I27*$BM$8</f>
        <v>0</v>
      </c>
      <c r="BN27" s="18"/>
      <c r="BO27" s="17">
        <f>BN27*$D27*$E27*$F27*$I27*$BO$8</f>
        <v>0</v>
      </c>
      <c r="BP27" s="22">
        <v>24</v>
      </c>
      <c r="BQ27" s="17">
        <f>BP27*$D27*$E27*$F27*$I27*$BQ$8</f>
        <v>411957.50400000002</v>
      </c>
      <c r="BR27" s="16"/>
      <c r="BS27" s="17">
        <f>BR27*$D27*$E27*$F27*$I27*$BS$8</f>
        <v>0</v>
      </c>
      <c r="BT27" s="20">
        <v>33</v>
      </c>
      <c r="BU27" s="17">
        <f>BT27*$D27*$E27*$F27*$I27*$BU$8</f>
        <v>566441.56799999997</v>
      </c>
      <c r="BV27" s="18">
        <v>13</v>
      </c>
      <c r="BW27" s="17">
        <f>BV27*$D27*$E27*$F27*$I27*$BW$8</f>
        <v>223143.64800000002</v>
      </c>
      <c r="BX27" s="20">
        <v>2</v>
      </c>
      <c r="BY27" s="17">
        <f>BX27*$D27*$E27*$F27*$I27*$BY$8</f>
        <v>34329.792000000001</v>
      </c>
      <c r="BZ27" s="22">
        <v>25</v>
      </c>
      <c r="CA27" s="17">
        <f>BZ27*$D27*$E27*$F27*$I27*$CA$8</f>
        <v>429122.39999999997</v>
      </c>
      <c r="CB27" s="18"/>
      <c r="CC27" s="17">
        <f>CB27*$D27*$E27*$F27*$I27*$CC$8</f>
        <v>0</v>
      </c>
      <c r="CD27" s="18">
        <v>20</v>
      </c>
      <c r="CE27" s="17">
        <f>CD27*$D27*$E27*$F27*$I27*$CE$8</f>
        <v>343297.92</v>
      </c>
      <c r="CF27" s="22">
        <v>10</v>
      </c>
      <c r="CG27" s="17">
        <f>CF27*$D27*$E27*$F27*$I27*$CG$8</f>
        <v>171648.96</v>
      </c>
      <c r="CH27" s="22">
        <v>2</v>
      </c>
      <c r="CI27" s="17">
        <f>CH27*$D27*$E27*$F27*$I27*$CI$8</f>
        <v>34329.792000000001</v>
      </c>
      <c r="CJ27" s="16">
        <v>11</v>
      </c>
      <c r="CK27" s="17">
        <f>CJ27*$D27*$E27*$F27*$I27*$CK$8</f>
        <v>188813.856</v>
      </c>
      <c r="CL27" s="18">
        <v>5</v>
      </c>
      <c r="CM27" s="17">
        <f>CL27*$D27*$E27*$F27*$I27*$CM$8</f>
        <v>85824.48</v>
      </c>
      <c r="CN27" s="20">
        <v>30</v>
      </c>
      <c r="CO27" s="17">
        <f>CN27*$D27*$E27*$F27*$J27*$CO$8</f>
        <v>683530.68</v>
      </c>
      <c r="CP27" s="22">
        <v>7</v>
      </c>
      <c r="CQ27" s="17">
        <f>CP27*$D27*$E27*$F27*$K27*$CQ$8</f>
        <v>183807.42799999999</v>
      </c>
      <c r="CR27" s="17"/>
      <c r="CS27" s="17">
        <f>CR27*D27*E27*F27</f>
        <v>0</v>
      </c>
      <c r="CT27" s="62">
        <f>SUM(N27+L27+X27+P27+R27+Z27+V27+T27+AB27+AF27+AD27+AH27+AJ27+AN27+BJ27+BP27+AL27+AX27+AZ27+CB27+CD27+BZ27+CF27+CH27+BT27+BV27+AP27+AR27+AT27+AV27+BL27+BN27+BR27+BB27+BD27+BF27+BH27+BX27+CJ27+CL27+CN27+CP27+CR27)</f>
        <v>459</v>
      </c>
      <c r="CU27" s="62">
        <f>SUM(O27+M27+Y27+Q27+S27+AA27+W27+U27+AC27+AG27+AE27+AI27+AK27+AO27+BK27+BQ27+AM27+AY27+BA27+CC27+CE27+CA27+CG27+CI27+BU27+BW27+AQ27+AS27+AU27+AW27+BM27+BO27+BS27+BC27+BE27+BG27+BI27+BY27+CK27+CM27+CO27+CQ27+CS27)</f>
        <v>7410024.3000000007</v>
      </c>
      <c r="CV27" s="61">
        <f>SUM(CT27*F27)</f>
        <v>459</v>
      </c>
    </row>
    <row r="28" spans="1:100" x14ac:dyDescent="0.25">
      <c r="A28" s="30">
        <v>5</v>
      </c>
      <c r="B28" s="30"/>
      <c r="C28" s="75" t="s">
        <v>138</v>
      </c>
      <c r="D28" s="77">
        <v>11480</v>
      </c>
      <c r="E28" s="46">
        <v>1.17</v>
      </c>
      <c r="F28" s="40">
        <v>1</v>
      </c>
      <c r="G28" s="40"/>
      <c r="H28" s="77">
        <v>1.4</v>
      </c>
      <c r="I28" s="77">
        <v>1.68</v>
      </c>
      <c r="J28" s="77">
        <v>2.23</v>
      </c>
      <c r="K28" s="77">
        <v>2.57</v>
      </c>
      <c r="L28" s="24">
        <f t="shared" ref="L28" si="21">L29+L30</f>
        <v>0</v>
      </c>
      <c r="M28" s="24">
        <f>SUM(M29:M30)</f>
        <v>0</v>
      </c>
      <c r="N28" s="24">
        <f>N29+N30</f>
        <v>0</v>
      </c>
      <c r="O28" s="24">
        <f t="shared" ref="O28:CI28" si="22">SUM(O29:O30)</f>
        <v>0</v>
      </c>
      <c r="P28" s="24">
        <f t="shared" ref="P28" si="23">P29+P30</f>
        <v>30</v>
      </c>
      <c r="Q28" s="24">
        <f>SUM(Q29:Q30)</f>
        <v>438765.6</v>
      </c>
      <c r="R28" s="64">
        <f t="shared" ref="R28" si="24">R29+R30</f>
        <v>0</v>
      </c>
      <c r="S28" s="24">
        <f>SUM(S29:S30)</f>
        <v>0</v>
      </c>
      <c r="T28" s="24">
        <f t="shared" ref="T28" si="25">T29+T30</f>
        <v>0</v>
      </c>
      <c r="U28" s="24">
        <f>SUM(U29:U30)</f>
        <v>0</v>
      </c>
      <c r="V28" s="64">
        <f t="shared" ref="V28" si="26">V29+V30</f>
        <v>0</v>
      </c>
      <c r="W28" s="64">
        <f>SUM(W29:W30)</f>
        <v>0</v>
      </c>
      <c r="X28" s="24">
        <f t="shared" ref="X28" si="27">X29+X30</f>
        <v>0</v>
      </c>
      <c r="Y28" s="24">
        <f t="shared" si="22"/>
        <v>0</v>
      </c>
      <c r="Z28" s="24">
        <f t="shared" ref="Z28" si="28">Z29+Z30</f>
        <v>0</v>
      </c>
      <c r="AA28" s="24">
        <f t="shared" si="22"/>
        <v>0</v>
      </c>
      <c r="AB28" s="24">
        <f t="shared" ref="AB28" si="29">AB29+AB30</f>
        <v>0</v>
      </c>
      <c r="AC28" s="24">
        <f t="shared" si="22"/>
        <v>0</v>
      </c>
      <c r="AD28" s="24">
        <f t="shared" ref="AD28" si="30">AD29+AD30</f>
        <v>15</v>
      </c>
      <c r="AE28" s="24">
        <f>SUM(AE29:AE30)</f>
        <v>339922.79999999993</v>
      </c>
      <c r="AF28" s="64">
        <f t="shared" ref="AF28" si="31">AF29+AF30</f>
        <v>0</v>
      </c>
      <c r="AG28" s="24">
        <f t="shared" si="22"/>
        <v>0</v>
      </c>
      <c r="AH28" s="48">
        <f t="shared" ref="AH28" si="32">AH29+AH30</f>
        <v>1</v>
      </c>
      <c r="AI28" s="47">
        <f t="shared" si="22"/>
        <v>17550.624</v>
      </c>
      <c r="AJ28" s="48">
        <v>1</v>
      </c>
      <c r="AK28" s="47">
        <f t="shared" si="22"/>
        <v>14625.52</v>
      </c>
      <c r="AL28" s="48">
        <f t="shared" ref="AL28" si="33">AL29+AL30</f>
        <v>0</v>
      </c>
      <c r="AM28" s="48">
        <f>SUM(AM29:AM30)</f>
        <v>0</v>
      </c>
      <c r="AN28" s="47">
        <f t="shared" ref="AN28" si="34">AN29+AN30</f>
        <v>0</v>
      </c>
      <c r="AO28" s="47">
        <f t="shared" si="22"/>
        <v>0</v>
      </c>
      <c r="AP28" s="47">
        <f t="shared" ref="AP28" si="35">AP29+AP30</f>
        <v>0</v>
      </c>
      <c r="AQ28" s="47">
        <f>SUM(AQ29:AQ30)</f>
        <v>0</v>
      </c>
      <c r="AR28" s="47">
        <f t="shared" ref="AR28" si="36">AR29+AR30</f>
        <v>0</v>
      </c>
      <c r="AS28" s="47">
        <f>SUM(AS29:AS30)</f>
        <v>0</v>
      </c>
      <c r="AT28" s="47">
        <f t="shared" ref="AT28" si="37">AT29+AT30</f>
        <v>0</v>
      </c>
      <c r="AU28" s="47">
        <f>SUM(AU29:AU30)</f>
        <v>0</v>
      </c>
      <c r="AV28" s="47">
        <f t="shared" ref="AV28" si="38">AV29+AV30</f>
        <v>0</v>
      </c>
      <c r="AW28" s="47">
        <f>SUM(AW29:AW30)</f>
        <v>0</v>
      </c>
      <c r="AX28" s="48">
        <f t="shared" ref="AX28" si="39">AX29+AX30</f>
        <v>0</v>
      </c>
      <c r="AY28" s="47">
        <f>SUM(AY29:AY30)</f>
        <v>0</v>
      </c>
      <c r="AZ28" s="47">
        <f t="shared" ref="AZ28" si="40">AZ29+AZ30</f>
        <v>0</v>
      </c>
      <c r="BA28" s="47">
        <f>SUM(BA29:BA30)</f>
        <v>0</v>
      </c>
      <c r="BB28" s="47">
        <f t="shared" ref="BB28" si="41">BB29+BB30</f>
        <v>0</v>
      </c>
      <c r="BC28" s="47">
        <f>SUM(BC29:BC30)</f>
        <v>0</v>
      </c>
      <c r="BD28" s="47">
        <f t="shared" ref="BD28" si="42">BD29+BD30</f>
        <v>0</v>
      </c>
      <c r="BE28" s="47">
        <f>SUM(BE29:BE30)</f>
        <v>0</v>
      </c>
      <c r="BF28" s="47">
        <f t="shared" ref="BF28" si="43">BF29+BF30</f>
        <v>0</v>
      </c>
      <c r="BG28" s="47">
        <f>SUM(BG29:BG30)</f>
        <v>0</v>
      </c>
      <c r="BH28" s="47">
        <f t="shared" ref="BH28" si="44">BH29+BH30</f>
        <v>1</v>
      </c>
      <c r="BI28" s="47">
        <f>SUM(BI29:BI30)</f>
        <v>14625.52</v>
      </c>
      <c r="BJ28" s="47">
        <f t="shared" ref="BJ28" si="45">BJ29+BJ30</f>
        <v>0</v>
      </c>
      <c r="BK28" s="47">
        <f t="shared" si="22"/>
        <v>0</v>
      </c>
      <c r="BL28" s="48">
        <f t="shared" ref="BL28" si="46">BL29+BL30</f>
        <v>0</v>
      </c>
      <c r="BM28" s="47">
        <f>SUM(BM29:BM30)</f>
        <v>0</v>
      </c>
      <c r="BN28" s="47">
        <f t="shared" ref="BN28" si="47">BN29+BN30</f>
        <v>0</v>
      </c>
      <c r="BO28" s="47">
        <f>SUM(BO29:BO30)</f>
        <v>0</v>
      </c>
      <c r="BP28" s="47">
        <f t="shared" ref="BP28" si="48">BP29+BP30</f>
        <v>3</v>
      </c>
      <c r="BQ28" s="47">
        <f t="shared" si="22"/>
        <v>52651.872000000003</v>
      </c>
      <c r="BR28" s="48">
        <f t="shared" ref="BR28" si="49">BR29+BR30</f>
        <v>0</v>
      </c>
      <c r="BS28" s="47">
        <f>SUM(BS29:BS30)</f>
        <v>0</v>
      </c>
      <c r="BT28" s="47">
        <f t="shared" ref="BT28:BU28" si="50">SUM(BT29:BT30)</f>
        <v>3</v>
      </c>
      <c r="BU28" s="47">
        <f t="shared" si="50"/>
        <v>52651.872000000003</v>
      </c>
      <c r="BV28" s="47">
        <f t="shared" ref="BV28" si="51">BV29+BV30</f>
        <v>3</v>
      </c>
      <c r="BW28" s="47">
        <f>SUM(BW29:BW30)</f>
        <v>52651.872000000003</v>
      </c>
      <c r="BX28" s="48">
        <f t="shared" ref="BX28" si="52">BX29+BX30</f>
        <v>0</v>
      </c>
      <c r="BY28" s="47">
        <f>SUM(BY29:BY30)</f>
        <v>0</v>
      </c>
      <c r="BZ28" s="47">
        <f t="shared" ref="BZ28" si="53">BZ29+BZ30</f>
        <v>3</v>
      </c>
      <c r="CA28" s="47">
        <f>SUM(CA29:CA30)</f>
        <v>52651.872000000003</v>
      </c>
      <c r="CB28" s="47">
        <f t="shared" ref="CB28" si="54">CB29+CB30</f>
        <v>0</v>
      </c>
      <c r="CC28" s="47">
        <f t="shared" si="22"/>
        <v>0</v>
      </c>
      <c r="CD28" s="47">
        <f t="shared" ref="CD28" si="55">CD29+CD30</f>
        <v>3</v>
      </c>
      <c r="CE28" s="47">
        <f t="shared" si="22"/>
        <v>52651.872000000003</v>
      </c>
      <c r="CF28" s="47">
        <f t="shared" ref="CF28" si="56">CF29+CF30</f>
        <v>0</v>
      </c>
      <c r="CG28" s="47">
        <f t="shared" si="22"/>
        <v>0</v>
      </c>
      <c r="CH28" s="47">
        <f t="shared" ref="CH28" si="57">CH29+CH30</f>
        <v>0</v>
      </c>
      <c r="CI28" s="47">
        <f t="shared" si="22"/>
        <v>0</v>
      </c>
      <c r="CJ28" s="48">
        <f t="shared" ref="CJ28" si="58">CJ29+CJ30</f>
        <v>10</v>
      </c>
      <c r="CK28" s="47">
        <f t="shared" ref="CK28:CU28" si="59">SUM(CK29:CK30)</f>
        <v>175506.24</v>
      </c>
      <c r="CL28" s="47">
        <f t="shared" ref="CL28" si="60">CL29+CL30</f>
        <v>0</v>
      </c>
      <c r="CM28" s="47">
        <f t="shared" si="59"/>
        <v>0</v>
      </c>
      <c r="CN28" s="48">
        <v>0</v>
      </c>
      <c r="CO28" s="47">
        <f t="shared" si="59"/>
        <v>0</v>
      </c>
      <c r="CP28" s="47">
        <f t="shared" ref="CP28" si="61">CP29+CP30</f>
        <v>0</v>
      </c>
      <c r="CQ28" s="47">
        <f t="shared" si="59"/>
        <v>0</v>
      </c>
      <c r="CR28" s="47">
        <f t="shared" ref="CR28" si="62">CR29+CR30</f>
        <v>0</v>
      </c>
      <c r="CS28" s="47">
        <f t="shared" si="59"/>
        <v>0</v>
      </c>
      <c r="CT28" s="47">
        <f t="shared" si="59"/>
        <v>73</v>
      </c>
      <c r="CU28" s="47">
        <f t="shared" si="59"/>
        <v>1264255.6639999999</v>
      </c>
      <c r="CV28" s="61"/>
    </row>
    <row r="29" spans="1:100" x14ac:dyDescent="0.25">
      <c r="A29" s="30"/>
      <c r="B29" s="30">
        <v>10</v>
      </c>
      <c r="C29" s="84" t="s">
        <v>139</v>
      </c>
      <c r="D29" s="77">
        <v>11480</v>
      </c>
      <c r="E29" s="15">
        <v>0.91</v>
      </c>
      <c r="F29" s="31">
        <v>1</v>
      </c>
      <c r="G29" s="31"/>
      <c r="H29" s="77">
        <v>1.4</v>
      </c>
      <c r="I29" s="77">
        <v>1.68</v>
      </c>
      <c r="J29" s="77">
        <v>2.23</v>
      </c>
      <c r="K29" s="77">
        <v>2.57</v>
      </c>
      <c r="L29" s="18"/>
      <c r="M29" s="17">
        <f>SUM(L29*$D29*$E29*$F29*$H29*$M$8)</f>
        <v>0</v>
      </c>
      <c r="N29" s="18"/>
      <c r="O29" s="17">
        <f t="shared" si="13"/>
        <v>0</v>
      </c>
      <c r="P29" s="18">
        <v>30</v>
      </c>
      <c r="Q29" s="17">
        <f>SUM(P29*$D29*$E29*$F29*$H29*$Q$8)</f>
        <v>438765.6</v>
      </c>
      <c r="R29" s="16"/>
      <c r="S29" s="17">
        <f>SUM(R29*$D29*$E29*$F29*$H29*$S$8)</f>
        <v>0</v>
      </c>
      <c r="T29" s="18"/>
      <c r="U29" s="17">
        <f>SUM(T29*$D29*$E29*$F29*$H29*$U$8)</f>
        <v>0</v>
      </c>
      <c r="V29" s="16"/>
      <c r="W29" s="19">
        <f>SUM(V29*$D29*$E29*$F29*$H29*$W$8)</f>
        <v>0</v>
      </c>
      <c r="X29" s="78"/>
      <c r="Y29" s="17">
        <f t="shared" si="14"/>
        <v>0</v>
      </c>
      <c r="Z29" s="18"/>
      <c r="AA29" s="17">
        <f>SUM(Z29*$D29*$E29*$F29*$H29*$AA$8)</f>
        <v>0</v>
      </c>
      <c r="AB29" s="18"/>
      <c r="AC29" s="17">
        <f>SUM(AB29*$D29*$E29*$F29*$H29*$AC$8)</f>
        <v>0</v>
      </c>
      <c r="AD29" s="18">
        <v>10</v>
      </c>
      <c r="AE29" s="17">
        <f>SUM(AD29*$D29*$E29*$F29*$H29*$AE$8)</f>
        <v>146255.19999999998</v>
      </c>
      <c r="AF29" s="16"/>
      <c r="AG29" s="17">
        <f>AF29*$D29*$E29*$F29*$I29*$AG$8</f>
        <v>0</v>
      </c>
      <c r="AH29" s="20">
        <v>1</v>
      </c>
      <c r="AI29" s="17">
        <f>AH29*$D29*$E29*$F29*$I29*$AI$8</f>
        <v>17550.624</v>
      </c>
      <c r="AJ29" s="21">
        <v>1</v>
      </c>
      <c r="AK29" s="17">
        <f>SUM(AJ29*$D29*$E29*$F29*$H29*$AK$8)</f>
        <v>14625.52</v>
      </c>
      <c r="AL29" s="16"/>
      <c r="AM29" s="19">
        <f>SUM(AL29*$D29*$E29*$F29*$H29*$AM$8)</f>
        <v>0</v>
      </c>
      <c r="AN29" s="18"/>
      <c r="AO29" s="17">
        <f>SUM(AN29*$D29*$E29*$F29*$H29*$AO$8)</f>
        <v>0</v>
      </c>
      <c r="AP29" s="18"/>
      <c r="AQ29" s="17">
        <f>SUM(AP29*$D29*$E29*$F29*$H29*$AQ$8)</f>
        <v>0</v>
      </c>
      <c r="AR29" s="18"/>
      <c r="AS29" s="17">
        <f>SUM(AR29*$D29*$E29*$F29*$H29*$AS$8)</f>
        <v>0</v>
      </c>
      <c r="AT29" s="18"/>
      <c r="AU29" s="17">
        <f>SUM(AT29*$D29*$E29*$F29*$H29*$AU$8)</f>
        <v>0</v>
      </c>
      <c r="AV29" s="18"/>
      <c r="AW29" s="17">
        <f>SUM(AV29*$D29*$E29*$F29*$H29*$AW$8)</f>
        <v>0</v>
      </c>
      <c r="AX29" s="16"/>
      <c r="AY29" s="17">
        <f>SUM(AX29*$D29*$E29*$F29*$H29*$AY$8)</f>
        <v>0</v>
      </c>
      <c r="AZ29" s="18"/>
      <c r="BA29" s="17">
        <f>SUM(AZ29*$D29*$E29*$F29*$H29*$BA$8)</f>
        <v>0</v>
      </c>
      <c r="BB29" s="18"/>
      <c r="BC29" s="17">
        <f>SUM(BB29*$D29*$E29*$F29*$H29*$BC$8)</f>
        <v>0</v>
      </c>
      <c r="BD29" s="18"/>
      <c r="BE29" s="17">
        <f>SUM(BD29*$D29*$E29*$F29*$H29*$BE$8)</f>
        <v>0</v>
      </c>
      <c r="BF29" s="18"/>
      <c r="BG29" s="17">
        <f>SUM(BF29*$D29*$E29*$F29*$H29*$BG$8)</f>
        <v>0</v>
      </c>
      <c r="BH29" s="18">
        <v>1</v>
      </c>
      <c r="BI29" s="17">
        <f>SUM(BH29*$D29*$E29*$F29*$H29*$BI$8)</f>
        <v>14625.52</v>
      </c>
      <c r="BJ29" s="18"/>
      <c r="BK29" s="17">
        <f>BJ29*$D29*$E29*$F29*$I29*$BK$8</f>
        <v>0</v>
      </c>
      <c r="BL29" s="16"/>
      <c r="BM29" s="17">
        <f>BL29*$D29*$E29*$F29*$I29*$BM$8</f>
        <v>0</v>
      </c>
      <c r="BN29" s="18"/>
      <c r="BO29" s="17">
        <f>BN29*$D29*$E29*$F29*$I29*$BO$8</f>
        <v>0</v>
      </c>
      <c r="BP29" s="22">
        <v>3</v>
      </c>
      <c r="BQ29" s="17">
        <f>BP29*$D29*$E29*$F29*$I29*$BQ$8</f>
        <v>52651.872000000003</v>
      </c>
      <c r="BR29" s="16"/>
      <c r="BS29" s="17">
        <f>BR29*$D29*$E29*$F29*$I29*$BS$8</f>
        <v>0</v>
      </c>
      <c r="BT29" s="20">
        <v>3</v>
      </c>
      <c r="BU29" s="17">
        <f>BT29*$D29*$E29*$F29*$I29*$BU$8</f>
        <v>52651.872000000003</v>
      </c>
      <c r="BV29" s="18">
        <v>3</v>
      </c>
      <c r="BW29" s="17">
        <f>BV29*$D29*$E29*$F29*$I29*$BW$8</f>
        <v>52651.872000000003</v>
      </c>
      <c r="BX29" s="16"/>
      <c r="BY29" s="17">
        <f>BX29*$D29*$E29*$F29*$I29*$BY$8</f>
        <v>0</v>
      </c>
      <c r="BZ29" s="18">
        <v>3</v>
      </c>
      <c r="CA29" s="17">
        <f>BZ29*$D29*$E29*$F29*$I29*$CA$8</f>
        <v>52651.872000000003</v>
      </c>
      <c r="CB29" s="18"/>
      <c r="CC29" s="17">
        <f>CB29*$D29*$E29*$F29*$I29*$CC$8</f>
        <v>0</v>
      </c>
      <c r="CD29" s="18">
        <v>3</v>
      </c>
      <c r="CE29" s="17">
        <f>CD29*$D29*$E29*$F29*$I29*$CE$8</f>
        <v>52651.872000000003</v>
      </c>
      <c r="CF29" s="18"/>
      <c r="CG29" s="17">
        <f>CF29*$D29*$E29*$F29*$I29*$CG$8</f>
        <v>0</v>
      </c>
      <c r="CH29" s="18"/>
      <c r="CI29" s="17">
        <f>CH29*$D29*$E29*$F29*$I29*$CI$8</f>
        <v>0</v>
      </c>
      <c r="CJ29" s="16">
        <v>10</v>
      </c>
      <c r="CK29" s="17">
        <f>CJ29*$D29*$E29*$F29*$I29*$CK$8</f>
        <v>175506.24</v>
      </c>
      <c r="CL29" s="18"/>
      <c r="CM29" s="17">
        <f>CL29*$D29*$E29*$F29*$I29*$CM$8</f>
        <v>0</v>
      </c>
      <c r="CN29" s="20"/>
      <c r="CO29" s="17">
        <f>CN29*$D29*$E29*$F29*$J29*$CO$8</f>
        <v>0</v>
      </c>
      <c r="CP29" s="22"/>
      <c r="CQ29" s="17">
        <f>CP29*$D29*$E29*$F29*$K29*$CQ$8</f>
        <v>0</v>
      </c>
      <c r="CR29" s="17"/>
      <c r="CS29" s="17">
        <f>CR29*D29*E29*F29</f>
        <v>0</v>
      </c>
      <c r="CT29" s="62">
        <f>SUM(N29+L29+X29+P29+R29+Z29+V29+T29+AB29+AF29+AD29+AH29+AJ29+AN29+BJ29+BP29+AL29+AX29+AZ29+CB29+CD29+BZ29+CF29+CH29+BT29+BV29+AP29+AR29+AT29+AV29+BL29+BN29+BR29+BB29+BD29+BF29+BH29+BX29+CJ29+CL29+CN29+CP29+CR29)</f>
        <v>68</v>
      </c>
      <c r="CU29" s="62">
        <f>SUM(O29+M29+Y29+Q29+S29+AA29+W29+U29+AC29+AG29+AE29+AI29+AK29+AO29+BK29+BQ29+AM29+AY29+BA29+CC29+CE29+CA29+CG29+CI29+BU29+BW29+AQ29+AS29+AU29+AW29+BM29+BO29+BS29+BC29+BE29+BG29+BI29+BY29+CK29+CM29+CO29+CQ29+CS29)</f>
        <v>1070588.0639999998</v>
      </c>
      <c r="CV29" s="61">
        <f>SUM(CT29*F29)</f>
        <v>68</v>
      </c>
    </row>
    <row r="30" spans="1:100" x14ac:dyDescent="0.25">
      <c r="A30" s="30"/>
      <c r="B30" s="30">
        <v>11</v>
      </c>
      <c r="C30" s="84" t="s">
        <v>140</v>
      </c>
      <c r="D30" s="77">
        <v>11480</v>
      </c>
      <c r="E30" s="15">
        <v>2.41</v>
      </c>
      <c r="F30" s="31">
        <v>1</v>
      </c>
      <c r="G30" s="31"/>
      <c r="H30" s="77">
        <v>1.4</v>
      </c>
      <c r="I30" s="77">
        <v>1.68</v>
      </c>
      <c r="J30" s="77">
        <v>2.23</v>
      </c>
      <c r="K30" s="77">
        <v>2.57</v>
      </c>
      <c r="L30" s="18"/>
      <c r="M30" s="17">
        <f>SUM(L30*$D30*$E30*$F30*$H30*$M$8)</f>
        <v>0</v>
      </c>
      <c r="N30" s="18"/>
      <c r="O30" s="17">
        <f t="shared" si="13"/>
        <v>0</v>
      </c>
      <c r="P30" s="18"/>
      <c r="Q30" s="17">
        <f>SUM(P30*$D30*$E30*$F30*$H30*$Q$8)</f>
        <v>0</v>
      </c>
      <c r="R30" s="16"/>
      <c r="S30" s="17">
        <f>SUM(R30*$D30*$E30*$F30*$H30*$S$8)</f>
        <v>0</v>
      </c>
      <c r="T30" s="18"/>
      <c r="U30" s="17">
        <f>SUM(T30*$D30*$E30*$F30*$H30*$U$8)</f>
        <v>0</v>
      </c>
      <c r="V30" s="16"/>
      <c r="W30" s="19">
        <f>SUM(V30*$D30*$E30*$F30*$H30*$W$8)</f>
        <v>0</v>
      </c>
      <c r="X30" s="78"/>
      <c r="Y30" s="17">
        <f t="shared" si="14"/>
        <v>0</v>
      </c>
      <c r="Z30" s="18"/>
      <c r="AA30" s="17">
        <f>SUM(Z30*$D30*$E30*$F30*$H30*$AA$8)</f>
        <v>0</v>
      </c>
      <c r="AB30" s="18"/>
      <c r="AC30" s="17">
        <f>SUM(AB30*$D30*$E30*$F30*$H30*$AC$8)</f>
        <v>0</v>
      </c>
      <c r="AD30" s="18">
        <v>5</v>
      </c>
      <c r="AE30" s="17">
        <f>SUM(AD30*$D30*$E30*$F30*$H30*$AE$8)</f>
        <v>193667.59999999998</v>
      </c>
      <c r="AF30" s="16"/>
      <c r="AG30" s="17">
        <f>AF30*$D30*$E30*$F30*$I30*$AG$8</f>
        <v>0</v>
      </c>
      <c r="AH30" s="28"/>
      <c r="AI30" s="17">
        <f>AH30*$D30*$E30*$F30*$I30*$AI$8</f>
        <v>0</v>
      </c>
      <c r="AJ30" s="21"/>
      <c r="AK30" s="17">
        <f>SUM(AJ30*$D30*$E30*$F30*$H30*$AK$8)</f>
        <v>0</v>
      </c>
      <c r="AL30" s="27"/>
      <c r="AM30" s="19">
        <f>SUM(AL30*$D30*$E30*$F30*$H30*$AM$8)</f>
        <v>0</v>
      </c>
      <c r="AN30" s="26"/>
      <c r="AO30" s="17">
        <f>SUM(AN30*$D30*$E30*$F30*$H30*$AO$8)</f>
        <v>0</v>
      </c>
      <c r="AP30" s="26"/>
      <c r="AQ30" s="17">
        <f>SUM(AP30*$D30*$E30*$F30*$H30*$AQ$8)</f>
        <v>0</v>
      </c>
      <c r="AR30" s="26"/>
      <c r="AS30" s="17">
        <f>SUM(AR30*$D30*$E30*$F30*$H30*$AS$8)</f>
        <v>0</v>
      </c>
      <c r="AT30" s="26"/>
      <c r="AU30" s="17">
        <f>SUM(AT30*$D30*$E30*$F30*$H30*$AU$8)</f>
        <v>0</v>
      </c>
      <c r="AV30" s="26"/>
      <c r="AW30" s="17">
        <f>SUM(AV30*$D30*$E30*$F30*$H30*$AW$8)</f>
        <v>0</v>
      </c>
      <c r="AX30" s="27"/>
      <c r="AY30" s="17">
        <f>SUM(AX30*$D30*$E30*$F30*$H30*$AY$8)</f>
        <v>0</v>
      </c>
      <c r="AZ30" s="26"/>
      <c r="BA30" s="17">
        <f>SUM(AZ30*$D30*$E30*$F30*$H30*$BA$8)</f>
        <v>0</v>
      </c>
      <c r="BB30" s="26"/>
      <c r="BC30" s="17">
        <f>SUM(BB30*$D30*$E30*$F30*$H30*$BC$8)</f>
        <v>0</v>
      </c>
      <c r="BD30" s="26"/>
      <c r="BE30" s="17">
        <f>SUM(BD30*$D30*$E30*$F30*$H30*$BE$8)</f>
        <v>0</v>
      </c>
      <c r="BF30" s="26"/>
      <c r="BG30" s="17">
        <f>SUM(BF30*$D30*$E30*$F30*$H30*$BG$8)</f>
        <v>0</v>
      </c>
      <c r="BH30" s="26"/>
      <c r="BI30" s="17">
        <f>SUM(BH30*$D30*$E30*$F30*$H30*$BI$8)</f>
        <v>0</v>
      </c>
      <c r="BJ30" s="26"/>
      <c r="BK30" s="17">
        <f>BJ30*$D30*$E30*$F30*$I30*$BK$8</f>
        <v>0</v>
      </c>
      <c r="BL30" s="27"/>
      <c r="BM30" s="17">
        <f>BL30*$D30*$E30*$F30*$I30*$BM$8</f>
        <v>0</v>
      </c>
      <c r="BN30" s="26"/>
      <c r="BO30" s="17">
        <f>BN30*$D30*$E30*$F30*$I30*$BO$8</f>
        <v>0</v>
      </c>
      <c r="BP30" s="29"/>
      <c r="BQ30" s="17">
        <f>BP30*$D30*$E30*$F30*$I30*$BQ$8</f>
        <v>0</v>
      </c>
      <c r="BR30" s="27"/>
      <c r="BS30" s="17">
        <f>BR30*$D30*$E30*$F30*$I30*$BS$8</f>
        <v>0</v>
      </c>
      <c r="BT30" s="28"/>
      <c r="BU30" s="17">
        <f>BT30*$D30*$E30*$F30*$I30*$BU$8</f>
        <v>0</v>
      </c>
      <c r="BV30" s="26"/>
      <c r="BW30" s="17">
        <f>BV30*$D30*$E30*$F30*$I30*$BW$8</f>
        <v>0</v>
      </c>
      <c r="BX30" s="27"/>
      <c r="BY30" s="17">
        <f>BX30*$D30*$E30*$F30*$I30*$BY$8</f>
        <v>0</v>
      </c>
      <c r="BZ30" s="26"/>
      <c r="CA30" s="17">
        <f>BZ30*$D30*$E30*$F30*$I30*$CA$8</f>
        <v>0</v>
      </c>
      <c r="CB30" s="26"/>
      <c r="CC30" s="17">
        <f>CB30*$D30*$E30*$F30*$I30*$CC$8</f>
        <v>0</v>
      </c>
      <c r="CD30" s="26"/>
      <c r="CE30" s="17">
        <f>CD30*$D30*$E30*$F30*$I30*$CE$8</f>
        <v>0</v>
      </c>
      <c r="CF30" s="26"/>
      <c r="CG30" s="17">
        <f>CF30*$D30*$E30*$F30*$I30*$CG$8</f>
        <v>0</v>
      </c>
      <c r="CH30" s="26"/>
      <c r="CI30" s="17">
        <f>CH30*$D30*$E30*$F30*$I30*$CI$8</f>
        <v>0</v>
      </c>
      <c r="CJ30" s="27"/>
      <c r="CK30" s="17">
        <f>CJ30*$D30*$E30*$F30*$I30*$CK$8</f>
        <v>0</v>
      </c>
      <c r="CL30" s="26"/>
      <c r="CM30" s="17">
        <f>CL30*$D30*$E30*$F30*$I30*$CM$8</f>
        <v>0</v>
      </c>
      <c r="CN30" s="28"/>
      <c r="CO30" s="17">
        <f>CN30*$D30*$E30*$F30*$J30*$CO$8</f>
        <v>0</v>
      </c>
      <c r="CP30" s="29"/>
      <c r="CQ30" s="17">
        <f>CP30*$D30*$E30*$F30*$K30*$CQ$8</f>
        <v>0</v>
      </c>
      <c r="CR30" s="49"/>
      <c r="CS30" s="17">
        <f>CR30*D30*E30*F30</f>
        <v>0</v>
      </c>
      <c r="CT30" s="62">
        <f>SUM(N30+L30+X30+P30+R30+Z30+V30+T30+AB30+AF30+AD30+AH30+AJ30+AN30+BJ30+BP30+AL30+AX30+AZ30+CB30+CD30+BZ30+CF30+CH30+BT30+BV30+AP30+AR30+AT30+AV30+BL30+BN30+BR30+BB30+BD30+BF30+BH30+BX30+CJ30+CL30+CN30+CP30+CR30)</f>
        <v>5</v>
      </c>
      <c r="CU30" s="62">
        <f>SUM(O30+M30+Y30+Q30+S30+AA30+W30+U30+AC30+AG30+AE30+AI30+AK30+AO30+BK30+BQ30+AM30+AY30+BA30+CC30+CE30+CA30+CG30+CI30+BU30+BW30+AQ30+AS30+AU30+AW30+BM30+BO30+BS30+BC30+BE30+BG30+BI30+BY30+CK30+CM30+CO30+CQ30+CS30)</f>
        <v>193667.59999999998</v>
      </c>
      <c r="CV30" s="61">
        <f>SUM(CT30*F30)</f>
        <v>5</v>
      </c>
    </row>
    <row r="31" spans="1:100" s="66" customFormat="1" x14ac:dyDescent="0.25">
      <c r="A31" s="53">
        <v>6</v>
      </c>
      <c r="B31" s="53"/>
      <c r="C31" s="75" t="s">
        <v>141</v>
      </c>
      <c r="D31" s="77">
        <v>11480</v>
      </c>
      <c r="E31" s="46">
        <v>1.54</v>
      </c>
      <c r="F31" s="40">
        <v>1</v>
      </c>
      <c r="G31" s="40"/>
      <c r="H31" s="80"/>
      <c r="I31" s="80"/>
      <c r="J31" s="80"/>
      <c r="K31" s="77">
        <v>2.57</v>
      </c>
      <c r="L31" s="24">
        <f>L32</f>
        <v>0</v>
      </c>
      <c r="M31" s="24">
        <f>M32</f>
        <v>0</v>
      </c>
      <c r="N31" s="24">
        <f>N32</f>
        <v>0</v>
      </c>
      <c r="O31" s="24">
        <f t="shared" ref="O31:CI31" si="63">O32</f>
        <v>0</v>
      </c>
      <c r="P31" s="24">
        <f t="shared" si="63"/>
        <v>0</v>
      </c>
      <c r="Q31" s="24">
        <f t="shared" si="63"/>
        <v>0</v>
      </c>
      <c r="R31" s="64">
        <f t="shared" si="63"/>
        <v>0</v>
      </c>
      <c r="S31" s="24">
        <f t="shared" si="63"/>
        <v>0</v>
      </c>
      <c r="T31" s="24">
        <f t="shared" si="63"/>
        <v>0</v>
      </c>
      <c r="U31" s="24">
        <f t="shared" si="63"/>
        <v>0</v>
      </c>
      <c r="V31" s="64">
        <f t="shared" si="63"/>
        <v>600</v>
      </c>
      <c r="W31" s="64">
        <f t="shared" si="63"/>
        <v>14850527.999999998</v>
      </c>
      <c r="X31" s="24">
        <f t="shared" si="63"/>
        <v>0</v>
      </c>
      <c r="Y31" s="24">
        <f t="shared" si="63"/>
        <v>0</v>
      </c>
      <c r="Z31" s="24">
        <f t="shared" si="63"/>
        <v>0</v>
      </c>
      <c r="AA31" s="24">
        <f t="shared" si="63"/>
        <v>0</v>
      </c>
      <c r="AB31" s="24">
        <f t="shared" si="63"/>
        <v>1</v>
      </c>
      <c r="AC31" s="24">
        <f t="shared" si="63"/>
        <v>24750.880000000001</v>
      </c>
      <c r="AD31" s="24">
        <f>AD32</f>
        <v>0</v>
      </c>
      <c r="AE31" s="24">
        <f>AE32</f>
        <v>0</v>
      </c>
      <c r="AF31" s="64">
        <f t="shared" ref="AF31" si="64">AF32</f>
        <v>0</v>
      </c>
      <c r="AG31" s="24">
        <f t="shared" si="63"/>
        <v>0</v>
      </c>
      <c r="AH31" s="48">
        <f t="shared" si="63"/>
        <v>5</v>
      </c>
      <c r="AI31" s="47">
        <f t="shared" si="63"/>
        <v>148505.28</v>
      </c>
      <c r="AJ31" s="48">
        <v>7</v>
      </c>
      <c r="AK31" s="47">
        <f t="shared" si="63"/>
        <v>173256.16</v>
      </c>
      <c r="AL31" s="48">
        <f>AL32</f>
        <v>0</v>
      </c>
      <c r="AM31" s="48">
        <f>AM32</f>
        <v>0</v>
      </c>
      <c r="AN31" s="47">
        <f t="shared" si="63"/>
        <v>0</v>
      </c>
      <c r="AO31" s="47">
        <f t="shared" si="63"/>
        <v>0</v>
      </c>
      <c r="AP31" s="47">
        <f t="shared" si="63"/>
        <v>0</v>
      </c>
      <c r="AQ31" s="47">
        <f t="shared" si="63"/>
        <v>0</v>
      </c>
      <c r="AR31" s="47">
        <f t="shared" si="63"/>
        <v>0</v>
      </c>
      <c r="AS31" s="47">
        <f t="shared" si="63"/>
        <v>0</v>
      </c>
      <c r="AT31" s="47">
        <f t="shared" si="63"/>
        <v>0</v>
      </c>
      <c r="AU31" s="47">
        <f t="shared" si="63"/>
        <v>0</v>
      </c>
      <c r="AV31" s="47">
        <f t="shared" si="63"/>
        <v>0</v>
      </c>
      <c r="AW31" s="47">
        <f t="shared" si="63"/>
        <v>0</v>
      </c>
      <c r="AX31" s="48">
        <f t="shared" si="63"/>
        <v>2</v>
      </c>
      <c r="AY31" s="47">
        <f t="shared" si="63"/>
        <v>49501.760000000002</v>
      </c>
      <c r="AZ31" s="47">
        <f t="shared" si="63"/>
        <v>11</v>
      </c>
      <c r="BA31" s="47">
        <f t="shared" si="63"/>
        <v>272259.68</v>
      </c>
      <c r="BB31" s="47">
        <f t="shared" si="63"/>
        <v>9</v>
      </c>
      <c r="BC31" s="47">
        <f t="shared" si="63"/>
        <v>222757.92</v>
      </c>
      <c r="BD31" s="47">
        <f t="shared" si="63"/>
        <v>0</v>
      </c>
      <c r="BE31" s="47">
        <f t="shared" si="63"/>
        <v>0</v>
      </c>
      <c r="BF31" s="47">
        <f t="shared" si="63"/>
        <v>0</v>
      </c>
      <c r="BG31" s="47">
        <f t="shared" si="63"/>
        <v>0</v>
      </c>
      <c r="BH31" s="47">
        <f t="shared" si="63"/>
        <v>56</v>
      </c>
      <c r="BI31" s="47">
        <f t="shared" si="63"/>
        <v>1386049.28</v>
      </c>
      <c r="BJ31" s="47">
        <f t="shared" si="63"/>
        <v>0</v>
      </c>
      <c r="BK31" s="47">
        <f t="shared" si="63"/>
        <v>0</v>
      </c>
      <c r="BL31" s="48">
        <f t="shared" si="63"/>
        <v>0</v>
      </c>
      <c r="BM31" s="47">
        <f>BM32</f>
        <v>0</v>
      </c>
      <c r="BN31" s="47">
        <f>BN32</f>
        <v>0</v>
      </c>
      <c r="BO31" s="47">
        <f>BO32</f>
        <v>0</v>
      </c>
      <c r="BP31" s="47">
        <f t="shared" si="63"/>
        <v>5</v>
      </c>
      <c r="BQ31" s="47">
        <f t="shared" si="63"/>
        <v>148505.28</v>
      </c>
      <c r="BR31" s="48">
        <f t="shared" si="63"/>
        <v>2</v>
      </c>
      <c r="BS31" s="47">
        <f t="shared" si="63"/>
        <v>59402.112000000001</v>
      </c>
      <c r="BT31" s="47">
        <f t="shared" si="63"/>
        <v>1</v>
      </c>
      <c r="BU31" s="47">
        <f t="shared" si="63"/>
        <v>29701.056</v>
      </c>
      <c r="BV31" s="47">
        <f t="shared" si="63"/>
        <v>50</v>
      </c>
      <c r="BW31" s="47">
        <f t="shared" si="63"/>
        <v>1485052.8</v>
      </c>
      <c r="BX31" s="48">
        <f t="shared" si="63"/>
        <v>0</v>
      </c>
      <c r="BY31" s="47">
        <f t="shared" si="63"/>
        <v>0</v>
      </c>
      <c r="BZ31" s="47">
        <f t="shared" si="63"/>
        <v>5</v>
      </c>
      <c r="CA31" s="47">
        <f t="shared" si="63"/>
        <v>148505.28</v>
      </c>
      <c r="CB31" s="47">
        <f t="shared" si="63"/>
        <v>0</v>
      </c>
      <c r="CC31" s="47">
        <f t="shared" si="63"/>
        <v>0</v>
      </c>
      <c r="CD31" s="47">
        <f t="shared" si="63"/>
        <v>5</v>
      </c>
      <c r="CE31" s="47">
        <f t="shared" si="63"/>
        <v>148505.28</v>
      </c>
      <c r="CF31" s="47">
        <f t="shared" si="63"/>
        <v>3</v>
      </c>
      <c r="CG31" s="47">
        <f t="shared" si="63"/>
        <v>89103.167999999991</v>
      </c>
      <c r="CH31" s="47">
        <f t="shared" si="63"/>
        <v>0</v>
      </c>
      <c r="CI31" s="47">
        <f t="shared" si="63"/>
        <v>0</v>
      </c>
      <c r="CJ31" s="48">
        <f t="shared" ref="CJ31:CU31" si="65">CJ32</f>
        <v>4</v>
      </c>
      <c r="CK31" s="47">
        <f t="shared" si="65"/>
        <v>118804.224</v>
      </c>
      <c r="CL31" s="47">
        <f t="shared" si="65"/>
        <v>5</v>
      </c>
      <c r="CM31" s="47">
        <f t="shared" si="65"/>
        <v>148505.28</v>
      </c>
      <c r="CN31" s="48">
        <v>10</v>
      </c>
      <c r="CO31" s="47">
        <f t="shared" si="65"/>
        <v>394246.16</v>
      </c>
      <c r="CP31" s="47">
        <f t="shared" si="65"/>
        <v>1</v>
      </c>
      <c r="CQ31" s="47">
        <f t="shared" si="65"/>
        <v>45435.544000000002</v>
      </c>
      <c r="CR31" s="47">
        <f t="shared" si="65"/>
        <v>0</v>
      </c>
      <c r="CS31" s="47">
        <f t="shared" si="65"/>
        <v>0</v>
      </c>
      <c r="CT31" s="47">
        <f t="shared" si="65"/>
        <v>782</v>
      </c>
      <c r="CU31" s="47">
        <f t="shared" si="65"/>
        <v>19943375.143999998</v>
      </c>
      <c r="CV31" s="61"/>
    </row>
    <row r="32" spans="1:100" x14ac:dyDescent="0.25">
      <c r="A32" s="30"/>
      <c r="B32" s="30">
        <v>12</v>
      </c>
      <c r="C32" s="84" t="s">
        <v>142</v>
      </c>
      <c r="D32" s="77">
        <v>11480</v>
      </c>
      <c r="E32" s="15">
        <v>1.54</v>
      </c>
      <c r="F32" s="31">
        <v>1</v>
      </c>
      <c r="G32" s="31"/>
      <c r="H32" s="77">
        <v>1.4</v>
      </c>
      <c r="I32" s="77">
        <v>1.68</v>
      </c>
      <c r="J32" s="77">
        <v>2.23</v>
      </c>
      <c r="K32" s="77">
        <v>2.57</v>
      </c>
      <c r="L32" s="18"/>
      <c r="M32" s="17">
        <f>SUM(L32*$D32*$E32*$F32*$H32*$M$8)</f>
        <v>0</v>
      </c>
      <c r="N32" s="18"/>
      <c r="O32" s="17">
        <f t="shared" si="13"/>
        <v>0</v>
      </c>
      <c r="P32" s="18"/>
      <c r="Q32" s="17">
        <f>SUM(P32*$D32*$E32*$F32*$H32*$Q$8)</f>
        <v>0</v>
      </c>
      <c r="R32" s="16"/>
      <c r="S32" s="17">
        <f>SUM(R32*$D32*$E32*$F32*$H32*$S$8)</f>
        <v>0</v>
      </c>
      <c r="T32" s="18"/>
      <c r="U32" s="17">
        <f>SUM(T32*$D32*$E32*$F32*$H32*$U$8)</f>
        <v>0</v>
      </c>
      <c r="V32" s="20">
        <f>610-10</f>
        <v>600</v>
      </c>
      <c r="W32" s="19">
        <f>SUM(V32*$D32*$E32*$F32*$H32*$W$8)</f>
        <v>14850527.999999998</v>
      </c>
      <c r="X32" s="78"/>
      <c r="Y32" s="17">
        <f t="shared" si="14"/>
        <v>0</v>
      </c>
      <c r="Z32" s="18"/>
      <c r="AA32" s="17">
        <f>SUM(Z32*$D32*$E32*$F32*$H32*$AA$8)</f>
        <v>0</v>
      </c>
      <c r="AB32" s="18">
        <v>1</v>
      </c>
      <c r="AC32" s="17">
        <f>SUM(AB32*$D32*$E32*$F32*$H32*$AC$8)</f>
        <v>24750.880000000001</v>
      </c>
      <c r="AD32" s="18"/>
      <c r="AE32" s="17">
        <f>SUM(AD32*$D32*$E32*$F32*$H32*$AE$8)</f>
        <v>0</v>
      </c>
      <c r="AF32" s="16"/>
      <c r="AG32" s="17">
        <f>AF32*$D32*$E32*$F32*$I32*$AG$8</f>
        <v>0</v>
      </c>
      <c r="AH32" s="28">
        <v>5</v>
      </c>
      <c r="AI32" s="17">
        <f>AH32*$D32*$E32*$F32*$I32*$AI$8</f>
        <v>148505.28</v>
      </c>
      <c r="AJ32" s="21">
        <v>7</v>
      </c>
      <c r="AK32" s="17">
        <f>SUM(AJ32*$D32*$E32*$F32*$H32*$AK$8)</f>
        <v>173256.16</v>
      </c>
      <c r="AL32" s="27"/>
      <c r="AM32" s="19">
        <f>SUM(AL32*$D32*$E32*$F32*$H32*$AM$8)</f>
        <v>0</v>
      </c>
      <c r="AN32" s="26"/>
      <c r="AO32" s="17">
        <f>SUM(AN32*$D32*$E32*$F32*$H32*$AO$8)</f>
        <v>0</v>
      </c>
      <c r="AP32" s="26"/>
      <c r="AQ32" s="17">
        <f>SUM(AP32*$D32*$E32*$F32*$H32*$AQ$8)</f>
        <v>0</v>
      </c>
      <c r="AR32" s="26"/>
      <c r="AS32" s="17">
        <f>SUM(AR32*$D32*$E32*$F32*$H32*$AS$8)</f>
        <v>0</v>
      </c>
      <c r="AT32" s="26"/>
      <c r="AU32" s="17">
        <f>SUM(AT32*$D32*$E32*$F32*$H32*$AU$8)</f>
        <v>0</v>
      </c>
      <c r="AV32" s="26"/>
      <c r="AW32" s="17">
        <f>SUM(AV32*$D32*$E32*$F32*$H32*$AW$8)</f>
        <v>0</v>
      </c>
      <c r="AX32" s="27">
        <v>2</v>
      </c>
      <c r="AY32" s="17">
        <f>SUM(AX32*$D32*$E32*$F32*$H32*$AY$8)</f>
        <v>49501.760000000002</v>
      </c>
      <c r="AZ32" s="26">
        <v>11</v>
      </c>
      <c r="BA32" s="17">
        <f>SUM(AZ32*$D32*$E32*$F32*$H32*$BA$8)</f>
        <v>272259.68</v>
      </c>
      <c r="BB32" s="26">
        <v>9</v>
      </c>
      <c r="BC32" s="17">
        <f>SUM(BB32*$D32*$E32*$F32*$H32*$BC$8)</f>
        <v>222757.92</v>
      </c>
      <c r="BD32" s="26"/>
      <c r="BE32" s="17">
        <f>SUM(BD32*$D32*$E32*$F32*$H32*$BE$8)</f>
        <v>0</v>
      </c>
      <c r="BF32" s="26"/>
      <c r="BG32" s="17">
        <f>SUM(BF32*$D32*$E32*$F32*$H32*$BG$8)</f>
        <v>0</v>
      </c>
      <c r="BH32" s="26">
        <v>56</v>
      </c>
      <c r="BI32" s="17">
        <f>SUM(BH32*$D32*$E32*$F32*$H32*$BI$8)</f>
        <v>1386049.28</v>
      </c>
      <c r="BJ32" s="26"/>
      <c r="BK32" s="17">
        <f>BJ32*$D32*$E32*$F32*$I32*$BK$8</f>
        <v>0</v>
      </c>
      <c r="BL32" s="27"/>
      <c r="BM32" s="17">
        <f>BL32*$D32*$E32*$F32*$I32*$BM$8</f>
        <v>0</v>
      </c>
      <c r="BN32" s="26"/>
      <c r="BO32" s="17">
        <f>BN32*$D32*$E32*$F32*$I32*$BO$8</f>
        <v>0</v>
      </c>
      <c r="BP32" s="26">
        <v>5</v>
      </c>
      <c r="BQ32" s="17">
        <f>BP32*$D32*$E32*$F32*$I32*$BQ$8</f>
        <v>148505.28</v>
      </c>
      <c r="BR32" s="28">
        <v>2</v>
      </c>
      <c r="BS32" s="17">
        <f>BR32*$D32*$E32*$F32*$I32*$BS$8</f>
        <v>59402.112000000001</v>
      </c>
      <c r="BT32" s="28">
        <v>1</v>
      </c>
      <c r="BU32" s="17">
        <f>BT32*$D32*$E32*$F32*$I32*$BU$8</f>
        <v>29701.056</v>
      </c>
      <c r="BV32" s="26">
        <v>50</v>
      </c>
      <c r="BW32" s="17">
        <f>BV32*$D32*$E32*$F32*$I32*$BW$8</f>
        <v>1485052.8</v>
      </c>
      <c r="BX32" s="28"/>
      <c r="BY32" s="17">
        <f>BX32*$D32*$E32*$F32*$I32*$BY$8</f>
        <v>0</v>
      </c>
      <c r="BZ32" s="29">
        <v>5</v>
      </c>
      <c r="CA32" s="17">
        <f>BZ32*$D32*$E32*$F32*$I32*$CA$8</f>
        <v>148505.28</v>
      </c>
      <c r="CB32" s="26"/>
      <c r="CC32" s="17">
        <f>CB32*$D32*$E32*$F32*$I32*$CC$8</f>
        <v>0</v>
      </c>
      <c r="CD32" s="26">
        <v>5</v>
      </c>
      <c r="CE32" s="17">
        <f>CD32*$D32*$E32*$F32*$I32*$CE$8</f>
        <v>148505.28</v>
      </c>
      <c r="CF32" s="29">
        <v>3</v>
      </c>
      <c r="CG32" s="17">
        <f>CF32*$D32*$E32*$F32*$I32*$CG$8</f>
        <v>89103.167999999991</v>
      </c>
      <c r="CH32" s="29"/>
      <c r="CI32" s="17">
        <f>CH32*$D32*$E32*$F32*$I32*$CI$8</f>
        <v>0</v>
      </c>
      <c r="CJ32" s="27">
        <v>4</v>
      </c>
      <c r="CK32" s="17">
        <f>CJ32*$D32*$E32*$F32*$I32*$CK$8</f>
        <v>118804.224</v>
      </c>
      <c r="CL32" s="26">
        <v>5</v>
      </c>
      <c r="CM32" s="17">
        <f>CL32*$D32*$E32*$F32*$I32*$CM$8</f>
        <v>148505.28</v>
      </c>
      <c r="CN32" s="28">
        <v>10</v>
      </c>
      <c r="CO32" s="17">
        <f>CN32*$D32*$E32*$F32*$J32*$CO$8</f>
        <v>394246.16</v>
      </c>
      <c r="CP32" s="29">
        <v>1</v>
      </c>
      <c r="CQ32" s="17">
        <f>CP32*$D32*$E32*$F32*$K32*$CQ$8</f>
        <v>45435.544000000002</v>
      </c>
      <c r="CR32" s="17"/>
      <c r="CS32" s="17">
        <f>CR32*D32*E32*F32</f>
        <v>0</v>
      </c>
      <c r="CT32" s="62">
        <f>SUM(N32+L32+X32+P32+R32+Z32+V32+T32+AB32+AF32+AD32+AH32+AJ32+AN32+BJ32+BP32+AL32+AX32+AZ32+CB32+CD32+BZ32+CF32+CH32+BT32+BV32+AP32+AR32+AT32+AV32+BL32+BN32+BR32+BB32+BD32+BF32+BH32+BX32+CJ32+CL32+CN32+CP32+CR32)</f>
        <v>782</v>
      </c>
      <c r="CU32" s="62">
        <f>SUM(O32+M32+Y32+Q32+S32+AA32+W32+U32+AC32+AG32+AE32+AI32+AK32+AO32+BK32+BQ32+AM32+AY32+BA32+CC32+CE32+CA32+CG32+CI32+BU32+BW32+AQ32+AS32+AU32+AW32+BM32+BO32+BS32+BC32+BE32+BG32+BI32+BY32+CK32+CM32+CO32+CQ32+CS32)</f>
        <v>19943375.143999998</v>
      </c>
      <c r="CV32" s="61">
        <f>SUM(CT32*F32)</f>
        <v>782</v>
      </c>
    </row>
    <row r="33" spans="1:100" s="66" customFormat="1" x14ac:dyDescent="0.25">
      <c r="A33" s="53">
        <v>7</v>
      </c>
      <c r="B33" s="53"/>
      <c r="C33" s="75" t="s">
        <v>143</v>
      </c>
      <c r="D33" s="77">
        <v>11480</v>
      </c>
      <c r="E33" s="46">
        <v>0.98</v>
      </c>
      <c r="F33" s="40">
        <v>1</v>
      </c>
      <c r="G33" s="40"/>
      <c r="H33" s="80"/>
      <c r="I33" s="80"/>
      <c r="J33" s="80"/>
      <c r="K33" s="77">
        <v>2.57</v>
      </c>
      <c r="L33" s="24">
        <f>L34</f>
        <v>0</v>
      </c>
      <c r="M33" s="24">
        <f>M34</f>
        <v>0</v>
      </c>
      <c r="N33" s="24">
        <f>N34</f>
        <v>0</v>
      </c>
      <c r="O33" s="24">
        <f t="shared" ref="O33:CI33" si="66">O34</f>
        <v>0</v>
      </c>
      <c r="P33" s="24">
        <f t="shared" si="66"/>
        <v>8</v>
      </c>
      <c r="Q33" s="24">
        <f t="shared" si="66"/>
        <v>126004.47999999998</v>
      </c>
      <c r="R33" s="64">
        <f t="shared" si="66"/>
        <v>0</v>
      </c>
      <c r="S33" s="24">
        <f t="shared" si="66"/>
        <v>0</v>
      </c>
      <c r="T33" s="24">
        <f t="shared" si="66"/>
        <v>0</v>
      </c>
      <c r="U33" s="24">
        <f t="shared" si="66"/>
        <v>0</v>
      </c>
      <c r="V33" s="64">
        <f t="shared" si="66"/>
        <v>0</v>
      </c>
      <c r="W33" s="64">
        <f t="shared" si="66"/>
        <v>0</v>
      </c>
      <c r="X33" s="24">
        <f t="shared" si="66"/>
        <v>0</v>
      </c>
      <c r="Y33" s="24">
        <f t="shared" si="66"/>
        <v>0</v>
      </c>
      <c r="Z33" s="24">
        <f t="shared" si="66"/>
        <v>0</v>
      </c>
      <c r="AA33" s="24">
        <f t="shared" si="66"/>
        <v>0</v>
      </c>
      <c r="AB33" s="24">
        <f t="shared" si="66"/>
        <v>0</v>
      </c>
      <c r="AC33" s="24">
        <f t="shared" si="66"/>
        <v>0</v>
      </c>
      <c r="AD33" s="24">
        <f>AD34</f>
        <v>0</v>
      </c>
      <c r="AE33" s="24">
        <f>AE34</f>
        <v>0</v>
      </c>
      <c r="AF33" s="64">
        <f t="shared" ref="AF33" si="67">AF34</f>
        <v>0</v>
      </c>
      <c r="AG33" s="24">
        <f t="shared" si="66"/>
        <v>0</v>
      </c>
      <c r="AH33" s="48">
        <f t="shared" si="66"/>
        <v>0</v>
      </c>
      <c r="AI33" s="47">
        <f t="shared" si="66"/>
        <v>0</v>
      </c>
      <c r="AJ33" s="48">
        <v>3</v>
      </c>
      <c r="AK33" s="47">
        <f t="shared" si="66"/>
        <v>47251.679999999993</v>
      </c>
      <c r="AL33" s="48">
        <f>AL34</f>
        <v>0</v>
      </c>
      <c r="AM33" s="48">
        <f>AM34</f>
        <v>0</v>
      </c>
      <c r="AN33" s="47">
        <f t="shared" si="66"/>
        <v>0</v>
      </c>
      <c r="AO33" s="47">
        <f t="shared" si="66"/>
        <v>0</v>
      </c>
      <c r="AP33" s="47">
        <f t="shared" si="66"/>
        <v>0</v>
      </c>
      <c r="AQ33" s="47">
        <f t="shared" si="66"/>
        <v>0</v>
      </c>
      <c r="AR33" s="47">
        <f t="shared" si="66"/>
        <v>0</v>
      </c>
      <c r="AS33" s="47">
        <f t="shared" si="66"/>
        <v>0</v>
      </c>
      <c r="AT33" s="47">
        <f t="shared" si="66"/>
        <v>0</v>
      </c>
      <c r="AU33" s="47">
        <f t="shared" si="66"/>
        <v>0</v>
      </c>
      <c r="AV33" s="47">
        <f t="shared" si="66"/>
        <v>0</v>
      </c>
      <c r="AW33" s="47">
        <f t="shared" si="66"/>
        <v>0</v>
      </c>
      <c r="AX33" s="48">
        <f t="shared" si="66"/>
        <v>0</v>
      </c>
      <c r="AY33" s="47">
        <f t="shared" si="66"/>
        <v>0</v>
      </c>
      <c r="AZ33" s="47">
        <f t="shared" si="66"/>
        <v>0</v>
      </c>
      <c r="BA33" s="47">
        <f t="shared" si="66"/>
        <v>0</v>
      </c>
      <c r="BB33" s="47">
        <f t="shared" si="66"/>
        <v>0</v>
      </c>
      <c r="BC33" s="47">
        <f t="shared" si="66"/>
        <v>0</v>
      </c>
      <c r="BD33" s="47">
        <f t="shared" si="66"/>
        <v>0</v>
      </c>
      <c r="BE33" s="47">
        <f t="shared" si="66"/>
        <v>0</v>
      </c>
      <c r="BF33" s="47">
        <f t="shared" si="66"/>
        <v>0</v>
      </c>
      <c r="BG33" s="47">
        <f t="shared" si="66"/>
        <v>0</v>
      </c>
      <c r="BH33" s="47">
        <f t="shared" si="66"/>
        <v>0</v>
      </c>
      <c r="BI33" s="47">
        <f t="shared" si="66"/>
        <v>0</v>
      </c>
      <c r="BJ33" s="47">
        <f t="shared" si="66"/>
        <v>0</v>
      </c>
      <c r="BK33" s="47">
        <f t="shared" si="66"/>
        <v>0</v>
      </c>
      <c r="BL33" s="48">
        <f t="shared" si="66"/>
        <v>0</v>
      </c>
      <c r="BM33" s="47">
        <f>BM34</f>
        <v>0</v>
      </c>
      <c r="BN33" s="47">
        <f>BN34</f>
        <v>0</v>
      </c>
      <c r="BO33" s="47">
        <f>BO34</f>
        <v>0</v>
      </c>
      <c r="BP33" s="47">
        <f t="shared" si="66"/>
        <v>0</v>
      </c>
      <c r="BQ33" s="47">
        <f t="shared" si="66"/>
        <v>0</v>
      </c>
      <c r="BR33" s="48">
        <f t="shared" si="66"/>
        <v>0</v>
      </c>
      <c r="BS33" s="47">
        <f t="shared" si="66"/>
        <v>0</v>
      </c>
      <c r="BT33" s="47">
        <f t="shared" si="66"/>
        <v>1</v>
      </c>
      <c r="BU33" s="47">
        <f t="shared" si="66"/>
        <v>18900.671999999999</v>
      </c>
      <c r="BV33" s="47">
        <f t="shared" si="66"/>
        <v>3</v>
      </c>
      <c r="BW33" s="47">
        <f t="shared" si="66"/>
        <v>56702.015999999996</v>
      </c>
      <c r="BX33" s="48">
        <f t="shared" si="66"/>
        <v>0</v>
      </c>
      <c r="BY33" s="47">
        <f t="shared" si="66"/>
        <v>0</v>
      </c>
      <c r="BZ33" s="47">
        <f t="shared" si="66"/>
        <v>0</v>
      </c>
      <c r="CA33" s="47">
        <f t="shared" si="66"/>
        <v>0</v>
      </c>
      <c r="CB33" s="47">
        <f t="shared" si="66"/>
        <v>0</v>
      </c>
      <c r="CC33" s="47">
        <f t="shared" si="66"/>
        <v>0</v>
      </c>
      <c r="CD33" s="47">
        <f t="shared" si="66"/>
        <v>1</v>
      </c>
      <c r="CE33" s="47">
        <f t="shared" si="66"/>
        <v>18900.671999999999</v>
      </c>
      <c r="CF33" s="47">
        <f t="shared" si="66"/>
        <v>0</v>
      </c>
      <c r="CG33" s="47">
        <f t="shared" si="66"/>
        <v>0</v>
      </c>
      <c r="CH33" s="47">
        <f t="shared" si="66"/>
        <v>0</v>
      </c>
      <c r="CI33" s="47">
        <f t="shared" si="66"/>
        <v>0</v>
      </c>
      <c r="CJ33" s="48">
        <f t="shared" ref="CJ33:CU33" si="68">CJ34</f>
        <v>1</v>
      </c>
      <c r="CK33" s="47">
        <f t="shared" si="68"/>
        <v>18900.671999999999</v>
      </c>
      <c r="CL33" s="47">
        <f t="shared" si="68"/>
        <v>0</v>
      </c>
      <c r="CM33" s="47">
        <f t="shared" si="68"/>
        <v>0</v>
      </c>
      <c r="CN33" s="48">
        <v>0</v>
      </c>
      <c r="CO33" s="47">
        <f t="shared" si="68"/>
        <v>0</v>
      </c>
      <c r="CP33" s="47">
        <f t="shared" si="68"/>
        <v>0</v>
      </c>
      <c r="CQ33" s="47">
        <f t="shared" si="68"/>
        <v>0</v>
      </c>
      <c r="CR33" s="47">
        <f t="shared" si="68"/>
        <v>0</v>
      </c>
      <c r="CS33" s="47">
        <f t="shared" si="68"/>
        <v>0</v>
      </c>
      <c r="CT33" s="47">
        <f t="shared" si="68"/>
        <v>17</v>
      </c>
      <c r="CU33" s="47">
        <f t="shared" si="68"/>
        <v>286660.19199999998</v>
      </c>
      <c r="CV33" s="61"/>
    </row>
    <row r="34" spans="1:100" ht="30" x14ac:dyDescent="0.25">
      <c r="A34" s="30"/>
      <c r="B34" s="30">
        <v>13</v>
      </c>
      <c r="C34" s="84" t="s">
        <v>144</v>
      </c>
      <c r="D34" s="77">
        <v>11480</v>
      </c>
      <c r="E34" s="15">
        <v>0.98</v>
      </c>
      <c r="F34" s="31">
        <v>1</v>
      </c>
      <c r="G34" s="31"/>
      <c r="H34" s="77">
        <v>1.4</v>
      </c>
      <c r="I34" s="77">
        <v>1.68</v>
      </c>
      <c r="J34" s="77">
        <v>2.23</v>
      </c>
      <c r="K34" s="77">
        <v>2.57</v>
      </c>
      <c r="L34" s="18"/>
      <c r="M34" s="17">
        <f>SUM(L34*$D34*$E34*$F34*$H34*$M$8)</f>
        <v>0</v>
      </c>
      <c r="N34" s="18"/>
      <c r="O34" s="17">
        <f t="shared" si="13"/>
        <v>0</v>
      </c>
      <c r="P34" s="18">
        <v>8</v>
      </c>
      <c r="Q34" s="17">
        <f>SUM(P34*$D34*$E34*$F34*$H34*$Q$8)</f>
        <v>126004.47999999998</v>
      </c>
      <c r="R34" s="16"/>
      <c r="S34" s="17">
        <f>SUM(R34*$D34*$E34*$F34*$H34*$S$8)</f>
        <v>0</v>
      </c>
      <c r="T34" s="18"/>
      <c r="U34" s="17">
        <f>SUM(T34*$D34*$E34*$F34*$H34*$U$8)</f>
        <v>0</v>
      </c>
      <c r="V34" s="16"/>
      <c r="W34" s="19">
        <f>SUM(V34*$D34*$E34*$F34*$H34*$W$8)</f>
        <v>0</v>
      </c>
      <c r="X34" s="78"/>
      <c r="Y34" s="17">
        <f t="shared" si="14"/>
        <v>0</v>
      </c>
      <c r="Z34" s="18"/>
      <c r="AA34" s="17">
        <f>SUM(Z34*$D34*$E34*$F34*$H34*$AA$8)</f>
        <v>0</v>
      </c>
      <c r="AB34" s="18"/>
      <c r="AC34" s="17">
        <f>SUM(AB34*$D34*$E34*$F34*$H34*$AC$8)</f>
        <v>0</v>
      </c>
      <c r="AD34" s="18"/>
      <c r="AE34" s="17">
        <f>SUM(AD34*$D34*$E34*$F34*$H34*$AE$8)</f>
        <v>0</v>
      </c>
      <c r="AF34" s="16"/>
      <c r="AG34" s="17">
        <f>AF34*$D34*$E34*$F34*$I34*$AG$8</f>
        <v>0</v>
      </c>
      <c r="AH34" s="27"/>
      <c r="AI34" s="17">
        <f>AH34*$D34*$E34*$F34*$I34*$AI$8</f>
        <v>0</v>
      </c>
      <c r="AJ34" s="21">
        <v>3</v>
      </c>
      <c r="AK34" s="17">
        <f>SUM(AJ34*$D34*$E34*$F34*$H34*$AK$8)</f>
        <v>47251.679999999993</v>
      </c>
      <c r="AL34" s="27"/>
      <c r="AM34" s="19">
        <f>SUM(AL34*$D34*$E34*$F34*$H34*$AM$8)</f>
        <v>0</v>
      </c>
      <c r="AN34" s="26"/>
      <c r="AO34" s="17">
        <f>SUM(AN34*$D34*$E34*$F34*$H34*$AO$8)</f>
        <v>0</v>
      </c>
      <c r="AP34" s="26"/>
      <c r="AQ34" s="17">
        <f>SUM(AP34*$D34*$E34*$F34*$H34*$AQ$8)</f>
        <v>0</v>
      </c>
      <c r="AR34" s="26"/>
      <c r="AS34" s="17">
        <f>SUM(AR34*$D34*$E34*$F34*$H34*$AS$8)</f>
        <v>0</v>
      </c>
      <c r="AT34" s="26"/>
      <c r="AU34" s="17">
        <f>SUM(AT34*$D34*$E34*$F34*$H34*$AU$8)</f>
        <v>0</v>
      </c>
      <c r="AV34" s="26"/>
      <c r="AW34" s="17">
        <f>SUM(AV34*$D34*$E34*$F34*$H34*$AW$8)</f>
        <v>0</v>
      </c>
      <c r="AX34" s="27"/>
      <c r="AY34" s="17">
        <f>SUM(AX34*$D34*$E34*$F34*$H34*$AY$8)</f>
        <v>0</v>
      </c>
      <c r="AZ34" s="26"/>
      <c r="BA34" s="17">
        <f>SUM(AZ34*$D34*$E34*$F34*$H34*$BA$8)</f>
        <v>0</v>
      </c>
      <c r="BB34" s="26"/>
      <c r="BC34" s="17">
        <f>SUM(BB34*$D34*$E34*$F34*$H34*$BC$8)</f>
        <v>0</v>
      </c>
      <c r="BD34" s="26"/>
      <c r="BE34" s="17">
        <f>SUM(BD34*$D34*$E34*$F34*$H34*$BE$8)</f>
        <v>0</v>
      </c>
      <c r="BF34" s="26"/>
      <c r="BG34" s="17">
        <f>SUM(BF34*$D34*$E34*$F34*$H34*$BG$8)</f>
        <v>0</v>
      </c>
      <c r="BH34" s="26"/>
      <c r="BI34" s="17">
        <f>SUM(BH34*$D34*$E34*$F34*$H34*$BI$8)</f>
        <v>0</v>
      </c>
      <c r="BJ34" s="26"/>
      <c r="BK34" s="17">
        <f>BJ34*$D34*$E34*$F34*$I34*$BK$8</f>
        <v>0</v>
      </c>
      <c r="BL34" s="27"/>
      <c r="BM34" s="17">
        <f>BL34*$D34*$E34*$F34*$I34*$BM$8</f>
        <v>0</v>
      </c>
      <c r="BN34" s="26"/>
      <c r="BO34" s="17">
        <f>BN34*$D34*$E34*$F34*$I34*$BO$8</f>
        <v>0</v>
      </c>
      <c r="BP34" s="26"/>
      <c r="BQ34" s="17">
        <f>BP34*$D34*$E34*$F34*$I34*$BQ$8</f>
        <v>0</v>
      </c>
      <c r="BR34" s="27"/>
      <c r="BS34" s="17">
        <f>BR34*$D34*$E34*$F34*$I34*$BS$8</f>
        <v>0</v>
      </c>
      <c r="BT34" s="27">
        <v>1</v>
      </c>
      <c r="BU34" s="17">
        <f>BT34*$D34*$E34*$F34*$I34*$BU$8</f>
        <v>18900.671999999999</v>
      </c>
      <c r="BV34" s="26">
        <v>3</v>
      </c>
      <c r="BW34" s="17">
        <f>BV34*$D34*$E34*$F34*$I34*$BW$8</f>
        <v>56702.015999999996</v>
      </c>
      <c r="BX34" s="27"/>
      <c r="BY34" s="17">
        <f>BX34*$D34*$E34*$F34*$I34*$BY$8</f>
        <v>0</v>
      </c>
      <c r="BZ34" s="26"/>
      <c r="CA34" s="17">
        <f>BZ34*$D34*$E34*$F34*$I34*$CA$8</f>
        <v>0</v>
      </c>
      <c r="CB34" s="26"/>
      <c r="CC34" s="17">
        <f>CB34*$D34*$E34*$F34*$I34*$CC$8</f>
        <v>0</v>
      </c>
      <c r="CD34" s="26">
        <v>1</v>
      </c>
      <c r="CE34" s="17">
        <f>CD34*$D34*$E34*$F34*$I34*$CE$8</f>
        <v>18900.671999999999</v>
      </c>
      <c r="CF34" s="26"/>
      <c r="CG34" s="17">
        <f>CF34*$D34*$E34*$F34*$I34*$CG$8</f>
        <v>0</v>
      </c>
      <c r="CH34" s="26"/>
      <c r="CI34" s="17">
        <f>CH34*$D34*$E34*$F34*$I34*$CI$8</f>
        <v>0</v>
      </c>
      <c r="CJ34" s="27">
        <v>1</v>
      </c>
      <c r="CK34" s="17">
        <f>CJ34*$D34*$E34*$F34*$I34*$CK$8</f>
        <v>18900.671999999999</v>
      </c>
      <c r="CL34" s="26"/>
      <c r="CM34" s="17">
        <f>CL34*$D34*$E34*$F34*$I34*$CM$8</f>
        <v>0</v>
      </c>
      <c r="CN34" s="27"/>
      <c r="CO34" s="17">
        <f>CN34*$D34*$E34*$F34*$J34*$CO$8</f>
        <v>0</v>
      </c>
      <c r="CP34" s="26"/>
      <c r="CQ34" s="17">
        <f>CP34*$D34*$E34*$F34*$K34*$CQ$8</f>
        <v>0</v>
      </c>
      <c r="CR34" s="17"/>
      <c r="CS34" s="17">
        <f>CR34*D34*E34*F34</f>
        <v>0</v>
      </c>
      <c r="CT34" s="69">
        <f>SUM(N34+L34+X34+P34+R34+Z34+V34+T34+AB34+AF34+AD34+AH34+AJ34+AN34+BJ34+BP34+AL34+AX34+AZ34+CB34+CD34+BZ34+CF34+CH34+BT34+BV34+AP34+AR34+AT34+AV34+BL34+BN34+BR34+BB34+BD34+BF34+BH34+BX34+CJ34+CL34+CN34+CP34+CR34)</f>
        <v>17</v>
      </c>
      <c r="CU34" s="69">
        <f>SUM(O34+M34+Y34+Q34+S34+AA34+W34+U34+AC34+AG34+AE34+AI34+AK34+AO34+BK34+BQ34+AM34+AY34+BA34+CC34+CE34+CA34+CG34+CI34+BU34+BW34+AQ34+AS34+AU34+AW34+BM34+BO34+BS34+BC34+BE34+BG34+BI34+BY34+CK34+CM34+CO34+CQ34+CS34)</f>
        <v>286660.19199999998</v>
      </c>
      <c r="CV34" s="61">
        <f>SUM(CT34*F34)</f>
        <v>17</v>
      </c>
    </row>
    <row r="35" spans="1:100" s="66" customFormat="1" x14ac:dyDescent="0.25">
      <c r="A35" s="53">
        <v>8</v>
      </c>
      <c r="B35" s="53"/>
      <c r="C35" s="75" t="s">
        <v>145</v>
      </c>
      <c r="D35" s="77">
        <v>11480</v>
      </c>
      <c r="E35" s="46">
        <v>9.23</v>
      </c>
      <c r="F35" s="40">
        <v>1</v>
      </c>
      <c r="G35" s="40"/>
      <c r="H35" s="80"/>
      <c r="I35" s="80"/>
      <c r="J35" s="80"/>
      <c r="K35" s="77">
        <v>2.57</v>
      </c>
      <c r="L35" s="24">
        <f t="shared" ref="L35" si="69">SUM(L36:L38)</f>
        <v>0</v>
      </c>
      <c r="M35" s="24">
        <f>SUM(M36:M38)</f>
        <v>0</v>
      </c>
      <c r="N35" s="24">
        <f t="shared" ref="N35:BR35" si="70">SUM(N36:N38)</f>
        <v>0</v>
      </c>
      <c r="O35" s="24">
        <f t="shared" si="70"/>
        <v>0</v>
      </c>
      <c r="P35" s="24">
        <f t="shared" si="70"/>
        <v>127</v>
      </c>
      <c r="Q35" s="24">
        <f>SUM(Q36:Q38)</f>
        <v>27978137.599999998</v>
      </c>
      <c r="R35" s="64">
        <f t="shared" ref="R35" si="71">SUM(R36:R38)</f>
        <v>0</v>
      </c>
      <c r="S35" s="24">
        <f>SUM(S36:S38)</f>
        <v>0</v>
      </c>
      <c r="T35" s="24">
        <f t="shared" ref="T35" si="72">SUM(T36:T38)</f>
        <v>0</v>
      </c>
      <c r="U35" s="24">
        <f>SUM(U36:U38)</f>
        <v>0</v>
      </c>
      <c r="V35" s="64">
        <f t="shared" ref="V35" si="73">SUM(V36:V38)</f>
        <v>0</v>
      </c>
      <c r="W35" s="64">
        <f>SUM(W36:W38)</f>
        <v>0</v>
      </c>
      <c r="X35" s="24">
        <f t="shared" ref="X35" si="74">SUM(X36:X38)</f>
        <v>0</v>
      </c>
      <c r="Y35" s="24">
        <f t="shared" si="70"/>
        <v>0</v>
      </c>
      <c r="Z35" s="24">
        <f t="shared" si="70"/>
        <v>0</v>
      </c>
      <c r="AA35" s="24">
        <f t="shared" si="70"/>
        <v>0</v>
      </c>
      <c r="AB35" s="24">
        <f t="shared" si="70"/>
        <v>0</v>
      </c>
      <c r="AC35" s="24">
        <f t="shared" si="70"/>
        <v>0</v>
      </c>
      <c r="AD35" s="24">
        <f t="shared" si="70"/>
        <v>0</v>
      </c>
      <c r="AE35" s="24">
        <f>SUM(AE36:AE38)</f>
        <v>0</v>
      </c>
      <c r="AF35" s="64">
        <f t="shared" ref="AF35" si="75">SUM(AF36:AF38)</f>
        <v>0</v>
      </c>
      <c r="AG35" s="24">
        <f t="shared" si="70"/>
        <v>0</v>
      </c>
      <c r="AH35" s="48">
        <f t="shared" si="70"/>
        <v>0</v>
      </c>
      <c r="AI35" s="47">
        <f t="shared" si="70"/>
        <v>0</v>
      </c>
      <c r="AJ35" s="48">
        <v>0</v>
      </c>
      <c r="AK35" s="47">
        <f t="shared" si="70"/>
        <v>0</v>
      </c>
      <c r="AL35" s="48">
        <f t="shared" si="70"/>
        <v>0</v>
      </c>
      <c r="AM35" s="48">
        <f>SUM(AM36:AM38)</f>
        <v>0</v>
      </c>
      <c r="AN35" s="47">
        <f t="shared" ref="AN35" si="76">SUM(AN36:AN38)</f>
        <v>0</v>
      </c>
      <c r="AO35" s="47">
        <f t="shared" si="70"/>
        <v>0</v>
      </c>
      <c r="AP35" s="47">
        <f t="shared" si="70"/>
        <v>0</v>
      </c>
      <c r="AQ35" s="47">
        <f>SUM(AQ36:AQ38)</f>
        <v>0</v>
      </c>
      <c r="AR35" s="47">
        <f t="shared" ref="AR35" si="77">SUM(AR36:AR38)</f>
        <v>0</v>
      </c>
      <c r="AS35" s="47">
        <f>SUM(AS36:AS38)</f>
        <v>0</v>
      </c>
      <c r="AT35" s="47">
        <f t="shared" ref="AT35" si="78">SUM(AT36:AT38)</f>
        <v>0</v>
      </c>
      <c r="AU35" s="47">
        <f>SUM(AU36:AU38)</f>
        <v>0</v>
      </c>
      <c r="AV35" s="47">
        <f t="shared" ref="AV35" si="79">SUM(AV36:AV38)</f>
        <v>0</v>
      </c>
      <c r="AW35" s="47">
        <f>SUM(AW36:AW38)</f>
        <v>0</v>
      </c>
      <c r="AX35" s="48">
        <f>SUM(AX36:AX38)</f>
        <v>0</v>
      </c>
      <c r="AY35" s="47">
        <f>SUM(AY36:AY38)</f>
        <v>0</v>
      </c>
      <c r="AZ35" s="47">
        <f>SUM(AZ36:AZ38)</f>
        <v>0</v>
      </c>
      <c r="BA35" s="47">
        <f>SUM(BA36:BA38)</f>
        <v>0</v>
      </c>
      <c r="BB35" s="47">
        <f t="shared" ref="BB35" si="80">SUM(BB36:BB38)</f>
        <v>0</v>
      </c>
      <c r="BC35" s="47">
        <f>SUM(BC36:BC38)</f>
        <v>0</v>
      </c>
      <c r="BD35" s="47">
        <f t="shared" ref="BD35" si="81">SUM(BD36:BD38)</f>
        <v>0</v>
      </c>
      <c r="BE35" s="47">
        <f>SUM(BE36:BE38)</f>
        <v>0</v>
      </c>
      <c r="BF35" s="47">
        <f t="shared" ref="BF35" si="82">SUM(BF36:BF38)</f>
        <v>0</v>
      </c>
      <c r="BG35" s="47">
        <f>SUM(BG36:BG38)</f>
        <v>0</v>
      </c>
      <c r="BH35" s="47">
        <f>SUM(BH36:BH38)</f>
        <v>0</v>
      </c>
      <c r="BI35" s="47">
        <f>SUM(BI36:BI38)</f>
        <v>0</v>
      </c>
      <c r="BJ35" s="47">
        <f t="shared" ref="BJ35" si="83">SUM(BJ36:BJ38)</f>
        <v>0</v>
      </c>
      <c r="BK35" s="47">
        <f t="shared" si="70"/>
        <v>0</v>
      </c>
      <c r="BL35" s="48">
        <f t="shared" si="70"/>
        <v>0</v>
      </c>
      <c r="BM35" s="47">
        <f>SUM(BM36:BM38)</f>
        <v>0</v>
      </c>
      <c r="BN35" s="47">
        <f t="shared" ref="BN35" si="84">SUM(BN36:BN38)</f>
        <v>0</v>
      </c>
      <c r="BO35" s="47">
        <f>SUM(BO36:BO38)</f>
        <v>0</v>
      </c>
      <c r="BP35" s="47">
        <f t="shared" ref="BP35" si="85">SUM(BP36:BP38)</f>
        <v>0</v>
      </c>
      <c r="BQ35" s="47">
        <f t="shared" si="70"/>
        <v>0</v>
      </c>
      <c r="BR35" s="48">
        <f t="shared" si="70"/>
        <v>0</v>
      </c>
      <c r="BS35" s="47">
        <f>SUM(BS36:BS38)</f>
        <v>0</v>
      </c>
      <c r="BT35" s="47">
        <f t="shared" ref="BT35:BU35" si="86">SUM(BT36:BT38)</f>
        <v>0</v>
      </c>
      <c r="BU35" s="47">
        <f t="shared" si="86"/>
        <v>0</v>
      </c>
      <c r="BV35" s="47">
        <f>SUM(BV36:BV38)</f>
        <v>0</v>
      </c>
      <c r="BW35" s="47">
        <f>SUM(BW36:BW38)</f>
        <v>0</v>
      </c>
      <c r="BX35" s="48">
        <f t="shared" ref="BX35" si="87">SUM(BX36:BX38)</f>
        <v>0</v>
      </c>
      <c r="BY35" s="47">
        <f>SUM(BY36:BY38)</f>
        <v>0</v>
      </c>
      <c r="BZ35" s="47">
        <f>SUM(BZ36:BZ38)</f>
        <v>0</v>
      </c>
      <c r="CA35" s="47">
        <f>SUM(CA36:CA38)</f>
        <v>0</v>
      </c>
      <c r="CB35" s="47">
        <f t="shared" ref="CB35:CU35" si="88">SUM(CB36:CB38)</f>
        <v>0</v>
      </c>
      <c r="CC35" s="47">
        <f t="shared" si="88"/>
        <v>0</v>
      </c>
      <c r="CD35" s="47">
        <f t="shared" si="88"/>
        <v>0</v>
      </c>
      <c r="CE35" s="47">
        <f t="shared" si="88"/>
        <v>0</v>
      </c>
      <c r="CF35" s="47">
        <f t="shared" si="88"/>
        <v>0</v>
      </c>
      <c r="CG35" s="47">
        <f t="shared" si="88"/>
        <v>0</v>
      </c>
      <c r="CH35" s="47">
        <f t="shared" si="88"/>
        <v>0</v>
      </c>
      <c r="CI35" s="47">
        <f t="shared" si="88"/>
        <v>0</v>
      </c>
      <c r="CJ35" s="48">
        <f t="shared" si="88"/>
        <v>0</v>
      </c>
      <c r="CK35" s="47">
        <f t="shared" si="88"/>
        <v>0</v>
      </c>
      <c r="CL35" s="47">
        <f t="shared" si="88"/>
        <v>0</v>
      </c>
      <c r="CM35" s="47">
        <f t="shared" si="88"/>
        <v>0</v>
      </c>
      <c r="CN35" s="48">
        <v>0</v>
      </c>
      <c r="CO35" s="47">
        <f t="shared" si="88"/>
        <v>0</v>
      </c>
      <c r="CP35" s="47">
        <f t="shared" si="88"/>
        <v>0</v>
      </c>
      <c r="CQ35" s="47">
        <f t="shared" si="88"/>
        <v>0</v>
      </c>
      <c r="CR35" s="47">
        <f t="shared" si="88"/>
        <v>0</v>
      </c>
      <c r="CS35" s="47">
        <f t="shared" si="88"/>
        <v>0</v>
      </c>
      <c r="CT35" s="47">
        <f t="shared" si="88"/>
        <v>127</v>
      </c>
      <c r="CU35" s="47">
        <f t="shared" si="88"/>
        <v>27978137.599999998</v>
      </c>
      <c r="CV35" s="61"/>
    </row>
    <row r="36" spans="1:100" ht="30" x14ac:dyDescent="0.25">
      <c r="A36" s="30"/>
      <c r="B36" s="30">
        <v>14</v>
      </c>
      <c r="C36" s="76" t="s">
        <v>146</v>
      </c>
      <c r="D36" s="77">
        <v>11480</v>
      </c>
      <c r="E36" s="31">
        <v>14.23</v>
      </c>
      <c r="F36" s="31">
        <v>1</v>
      </c>
      <c r="G36" s="31"/>
      <c r="H36" s="77">
        <v>1.4</v>
      </c>
      <c r="I36" s="77">
        <v>1.68</v>
      </c>
      <c r="J36" s="77">
        <v>2.23</v>
      </c>
      <c r="K36" s="77">
        <v>2.57</v>
      </c>
      <c r="L36" s="18">
        <v>0</v>
      </c>
      <c r="M36" s="17">
        <f>SUM(L36*$D36*$E36*$F36*$H36*$M$8)</f>
        <v>0</v>
      </c>
      <c r="N36" s="18">
        <v>0</v>
      </c>
      <c r="O36" s="17">
        <f t="shared" si="13"/>
        <v>0</v>
      </c>
      <c r="P36" s="18">
        <v>113</v>
      </c>
      <c r="Q36" s="17">
        <f>SUM(P36*$D36*$E36*$F36*$H36*$Q$8)</f>
        <v>25843615.279999997</v>
      </c>
      <c r="R36" s="16">
        <v>0</v>
      </c>
      <c r="S36" s="17">
        <f>SUM(R36*$D36*$E36*$F36*$H36*$S$8)</f>
        <v>0</v>
      </c>
      <c r="T36" s="18">
        <v>0</v>
      </c>
      <c r="U36" s="17">
        <f>SUM(T36*$D36*$E36*$F36*$H36*$U$8)</f>
        <v>0</v>
      </c>
      <c r="V36" s="16"/>
      <c r="W36" s="19">
        <f>SUM(V36*$D36*$E36*$F36*$H36*$W$8)</f>
        <v>0</v>
      </c>
      <c r="X36" s="78"/>
      <c r="Y36" s="17">
        <f t="shared" si="14"/>
        <v>0</v>
      </c>
      <c r="Z36" s="18">
        <v>0</v>
      </c>
      <c r="AA36" s="17">
        <f>SUM(Z36*$D36*$E36*$F36*$H36*$AA$8)</f>
        <v>0</v>
      </c>
      <c r="AB36" s="18">
        <v>0</v>
      </c>
      <c r="AC36" s="17">
        <f>SUM(AB36*$D36*$E36*$F36*$H36*$AC$8)</f>
        <v>0</v>
      </c>
      <c r="AD36" s="18">
        <v>0</v>
      </c>
      <c r="AE36" s="17">
        <f>SUM(AD36*$D36*$E36*$F36*$H36*$AE$8)</f>
        <v>0</v>
      </c>
      <c r="AF36" s="16">
        <v>0</v>
      </c>
      <c r="AG36" s="17">
        <f>AF36*$D36*$E36*$F36*$I36*$AG$8</f>
        <v>0</v>
      </c>
      <c r="AH36" s="16">
        <v>0</v>
      </c>
      <c r="AI36" s="17">
        <f>AH36*$D36*$E36*$F36*$I36*$AI$8</f>
        <v>0</v>
      </c>
      <c r="AJ36" s="21"/>
      <c r="AK36" s="17">
        <f>SUM(AJ36*$D36*$E36*$F36*$H36*$AK$8)</f>
        <v>0</v>
      </c>
      <c r="AL36" s="16"/>
      <c r="AM36" s="19">
        <f>SUM(AL36*$D36*$E36*$F36*$H36*$AM$8)</f>
        <v>0</v>
      </c>
      <c r="AN36" s="18">
        <v>0</v>
      </c>
      <c r="AO36" s="17">
        <f>SUM(AN36*$D36*$E36*$F36*$H36*$AO$8)</f>
        <v>0</v>
      </c>
      <c r="AP36" s="18">
        <v>0</v>
      </c>
      <c r="AQ36" s="17">
        <f>SUM(AP36*$D36*$E36*$F36*$H36*$AQ$8)</f>
        <v>0</v>
      </c>
      <c r="AR36" s="18"/>
      <c r="AS36" s="17">
        <f>SUM(AR36*$D36*$E36*$F36*$H36*$AS$8)</f>
        <v>0</v>
      </c>
      <c r="AT36" s="18"/>
      <c r="AU36" s="17">
        <f>SUM(AT36*$D36*$E36*$F36*$H36*$AU$8)</f>
        <v>0</v>
      </c>
      <c r="AV36" s="18"/>
      <c r="AW36" s="17">
        <f>SUM(AV36*$D36*$E36*$F36*$H36*$AW$8)</f>
        <v>0</v>
      </c>
      <c r="AX36" s="16">
        <v>0</v>
      </c>
      <c r="AY36" s="17">
        <f>SUM(AX36*$D36*$E36*$F36*$H36*$AY$8)</f>
        <v>0</v>
      </c>
      <c r="AZ36" s="18">
        <v>0</v>
      </c>
      <c r="BA36" s="17">
        <f>SUM(AZ36*$D36*$E36*$F36*$H36*$BA$8)</f>
        <v>0</v>
      </c>
      <c r="BB36" s="18">
        <v>0</v>
      </c>
      <c r="BC36" s="17">
        <f>SUM(BB36*$D36*$E36*$F36*$H36*$BC$8)</f>
        <v>0</v>
      </c>
      <c r="BD36" s="18">
        <v>0</v>
      </c>
      <c r="BE36" s="17">
        <f>SUM(BD36*$D36*$E36*$F36*$H36*$BE$8)</f>
        <v>0</v>
      </c>
      <c r="BF36" s="18">
        <v>0</v>
      </c>
      <c r="BG36" s="17">
        <f>SUM(BF36*$D36*$E36*$F36*$H36*$BG$8)</f>
        <v>0</v>
      </c>
      <c r="BH36" s="18"/>
      <c r="BI36" s="17">
        <f>SUM(BH36*$D36*$E36*$F36*$H36*$BI$8)</f>
        <v>0</v>
      </c>
      <c r="BJ36" s="18">
        <v>0</v>
      </c>
      <c r="BK36" s="17">
        <f>BJ36*$D36*$E36*$F36*$I36*$BK$8</f>
        <v>0</v>
      </c>
      <c r="BL36" s="16">
        <v>0</v>
      </c>
      <c r="BM36" s="17">
        <f>BL36*$D36*$E36*$F36*$I36*$BM$8</f>
        <v>0</v>
      </c>
      <c r="BN36" s="18">
        <v>0</v>
      </c>
      <c r="BO36" s="17">
        <f>BN36*$D36*$E36*$F36*$I36*$BO$8</f>
        <v>0</v>
      </c>
      <c r="BP36" s="18">
        <v>0</v>
      </c>
      <c r="BQ36" s="17">
        <f>BP36*$D36*$E36*$F36*$I36*$BQ$8</f>
        <v>0</v>
      </c>
      <c r="BR36" s="16">
        <v>0</v>
      </c>
      <c r="BS36" s="17">
        <f>BR36*$D36*$E36*$F36*$I36*$BS$8</f>
        <v>0</v>
      </c>
      <c r="BT36" s="16">
        <v>0</v>
      </c>
      <c r="BU36" s="17">
        <f>BT36*$D36*$E36*$F36*$I36*$BU$8</f>
        <v>0</v>
      </c>
      <c r="BV36" s="18">
        <v>0</v>
      </c>
      <c r="BW36" s="17">
        <f>BV36*$D36*$E36*$F36*$I36*$BW$8</f>
        <v>0</v>
      </c>
      <c r="BX36" s="16"/>
      <c r="BY36" s="17">
        <f>BX36*$D36*$E36*$F36*$I36*$BY$8</f>
        <v>0</v>
      </c>
      <c r="BZ36" s="18">
        <v>0</v>
      </c>
      <c r="CA36" s="17">
        <f>BZ36*$D36*$E36*$F36*$I36*$CA$8</f>
        <v>0</v>
      </c>
      <c r="CB36" s="18">
        <v>0</v>
      </c>
      <c r="CC36" s="17">
        <f>CB36*$D36*$E36*$F36*$I36*$CC$8</f>
        <v>0</v>
      </c>
      <c r="CD36" s="18">
        <v>0</v>
      </c>
      <c r="CE36" s="17">
        <f>CD36*$D36*$E36*$F36*$I36*$CE$8</f>
        <v>0</v>
      </c>
      <c r="CF36" s="18">
        <v>0</v>
      </c>
      <c r="CG36" s="17">
        <f>CF36*$D36*$E36*$F36*$I36*$CG$8</f>
        <v>0</v>
      </c>
      <c r="CH36" s="18"/>
      <c r="CI36" s="17">
        <f>CH36*$D36*$E36*$F36*$I36*$CI$8</f>
        <v>0</v>
      </c>
      <c r="CJ36" s="16"/>
      <c r="CK36" s="17">
        <f>CJ36*$D36*$E36*$F36*$I36*$CK$8</f>
        <v>0</v>
      </c>
      <c r="CL36" s="18">
        <v>0</v>
      </c>
      <c r="CM36" s="17">
        <f>CL36*$D36*$E36*$F36*$I36*$CM$8</f>
        <v>0</v>
      </c>
      <c r="CN36" s="16">
        <v>0</v>
      </c>
      <c r="CO36" s="17">
        <f>CN36*$D36*$E36*$F36*$J36*$CO$8</f>
        <v>0</v>
      </c>
      <c r="CP36" s="18">
        <v>0</v>
      </c>
      <c r="CQ36" s="17">
        <f>CP36*$D36*$E36*$F36*$K36*$CQ$8</f>
        <v>0</v>
      </c>
      <c r="CR36" s="17"/>
      <c r="CS36" s="17">
        <f>CR36*D36*E36*F36</f>
        <v>0</v>
      </c>
      <c r="CT36" s="69">
        <f t="shared" ref="CT36:CU38" si="89">SUM(N36+L36+X36+P36+R36+Z36+V36+T36+AB36+AF36+AD36+AH36+AJ36+AN36+BJ36+BP36+AL36+AX36+AZ36+CB36+CD36+BZ36+CF36+CH36+BT36+BV36+AP36+AR36+AT36+AV36+BL36+BN36+BR36+BB36+BD36+BF36+BH36+BX36+CJ36+CL36+CN36+CP36+CR36)</f>
        <v>113</v>
      </c>
      <c r="CU36" s="69">
        <f t="shared" si="89"/>
        <v>25843615.279999997</v>
      </c>
      <c r="CV36" s="61">
        <f>SUM(CT36*F36)</f>
        <v>113</v>
      </c>
    </row>
    <row r="37" spans="1:100" ht="60" x14ac:dyDescent="0.25">
      <c r="A37" s="30"/>
      <c r="B37" s="30">
        <v>15</v>
      </c>
      <c r="C37" s="76" t="s">
        <v>147</v>
      </c>
      <c r="D37" s="77">
        <v>11480</v>
      </c>
      <c r="E37" s="31">
        <v>10.34</v>
      </c>
      <c r="F37" s="31">
        <v>1</v>
      </c>
      <c r="G37" s="31"/>
      <c r="H37" s="77">
        <v>1.4</v>
      </c>
      <c r="I37" s="77">
        <v>1.68</v>
      </c>
      <c r="J37" s="77">
        <v>2.23</v>
      </c>
      <c r="K37" s="77">
        <v>2.57</v>
      </c>
      <c r="L37" s="18"/>
      <c r="M37" s="17">
        <f>SUM(L37*$D37*$E37*$F37*$H37*$M$8)</f>
        <v>0</v>
      </c>
      <c r="N37" s="18"/>
      <c r="O37" s="17">
        <f t="shared" si="13"/>
        <v>0</v>
      </c>
      <c r="P37" s="18">
        <v>9</v>
      </c>
      <c r="Q37" s="17">
        <f>SUM(P37*$D37*$E37*$F37*$H37*$Q$8)</f>
        <v>1495660.32</v>
      </c>
      <c r="R37" s="16"/>
      <c r="S37" s="17">
        <f>SUM(R37*$D37*$E37*$F37*$H37*$S$8)</f>
        <v>0</v>
      </c>
      <c r="T37" s="18"/>
      <c r="U37" s="17">
        <f>SUM(T37*$D37*$E37*$F37*$H37*$U$8)</f>
        <v>0</v>
      </c>
      <c r="V37" s="16"/>
      <c r="W37" s="19">
        <f>SUM(V37*$D37*$E37*$F37*$H37*$W$8)</f>
        <v>0</v>
      </c>
      <c r="X37" s="78"/>
      <c r="Y37" s="17">
        <f t="shared" si="14"/>
        <v>0</v>
      </c>
      <c r="Z37" s="18"/>
      <c r="AA37" s="17">
        <f>SUM(Z37*$D37*$E37*$F37*$H37*$AA$8)</f>
        <v>0</v>
      </c>
      <c r="AB37" s="18"/>
      <c r="AC37" s="17">
        <f>SUM(AB37*$D37*$E37*$F37*$H37*$AC$8)</f>
        <v>0</v>
      </c>
      <c r="AD37" s="18"/>
      <c r="AE37" s="17">
        <f>SUM(AD37*$D37*$E37*$F37*$H37*$AE$8)</f>
        <v>0</v>
      </c>
      <c r="AF37" s="16"/>
      <c r="AG37" s="17">
        <f>AF37*$D37*$E37*$F37*$I37*$AG$8</f>
        <v>0</v>
      </c>
      <c r="AH37" s="27"/>
      <c r="AI37" s="17">
        <f>AH37*$D37*$E37*$F37*$I37*$AI$8</f>
        <v>0</v>
      </c>
      <c r="AJ37" s="21"/>
      <c r="AK37" s="17">
        <f>SUM(AJ37*$D37*$E37*$F37*$H37*$AK$8)</f>
        <v>0</v>
      </c>
      <c r="AL37" s="27"/>
      <c r="AM37" s="19">
        <f>SUM(AL37*$D37*$E37*$F37*$H37*$AM$8)</f>
        <v>0</v>
      </c>
      <c r="AN37" s="26"/>
      <c r="AO37" s="17">
        <f>SUM(AN37*$D37*$E37*$F37*$H37*$AO$8)</f>
        <v>0</v>
      </c>
      <c r="AP37" s="26"/>
      <c r="AQ37" s="17">
        <f>SUM(AP37*$D37*$E37*$F37*$H37*$AQ$8)</f>
        <v>0</v>
      </c>
      <c r="AR37" s="26"/>
      <c r="AS37" s="17">
        <f>SUM(AR37*$D37*$E37*$F37*$H37*$AS$8)</f>
        <v>0</v>
      </c>
      <c r="AT37" s="26"/>
      <c r="AU37" s="17">
        <f>SUM(AT37*$D37*$E37*$F37*$H37*$AU$8)</f>
        <v>0</v>
      </c>
      <c r="AV37" s="26"/>
      <c r="AW37" s="17">
        <f>SUM(AV37*$D37*$E37*$F37*$H37*$AW$8)</f>
        <v>0</v>
      </c>
      <c r="AX37" s="27"/>
      <c r="AY37" s="17">
        <f>SUM(AX37*$D37*$E37*$F37*$H37*$AY$8)</f>
        <v>0</v>
      </c>
      <c r="AZ37" s="26"/>
      <c r="BA37" s="17">
        <f>SUM(AZ37*$D37*$E37*$F37*$H37*$BA$8)</f>
        <v>0</v>
      </c>
      <c r="BB37" s="26"/>
      <c r="BC37" s="17">
        <f>SUM(BB37*$D37*$E37*$F37*$H37*$BC$8)</f>
        <v>0</v>
      </c>
      <c r="BD37" s="26"/>
      <c r="BE37" s="17">
        <f>SUM(BD37*$D37*$E37*$F37*$H37*$BE$8)</f>
        <v>0</v>
      </c>
      <c r="BF37" s="26"/>
      <c r="BG37" s="17">
        <f>SUM(BF37*$D37*$E37*$F37*$H37*$BG$8)</f>
        <v>0</v>
      </c>
      <c r="BH37" s="26"/>
      <c r="BI37" s="17">
        <f>SUM(BH37*$D37*$E37*$F37*$H37*$BI$8)</f>
        <v>0</v>
      </c>
      <c r="BJ37" s="26"/>
      <c r="BK37" s="17">
        <f>BJ37*$D37*$E37*$F37*$I37*$BK$8</f>
        <v>0</v>
      </c>
      <c r="BL37" s="27"/>
      <c r="BM37" s="17">
        <f>BL37*$D37*$E37*$F37*$I37*$BM$8</f>
        <v>0</v>
      </c>
      <c r="BN37" s="26"/>
      <c r="BO37" s="17">
        <f>BN37*$D37*$E37*$F37*$I37*$BO$8</f>
        <v>0</v>
      </c>
      <c r="BP37" s="26"/>
      <c r="BQ37" s="17">
        <f>BP37*$D37*$E37*$F37*$I37*$BQ$8</f>
        <v>0</v>
      </c>
      <c r="BR37" s="27"/>
      <c r="BS37" s="17">
        <f>BR37*$D37*$E37*$F37*$I37*$BS$8</f>
        <v>0</v>
      </c>
      <c r="BT37" s="27"/>
      <c r="BU37" s="17">
        <f>BT37*$D37*$E37*$F37*$I37*$BU$8</f>
        <v>0</v>
      </c>
      <c r="BV37" s="26"/>
      <c r="BW37" s="17">
        <f>BV37*$D37*$E37*$F37*$I37*$BW$8</f>
        <v>0</v>
      </c>
      <c r="BX37" s="27"/>
      <c r="BY37" s="17">
        <f>BX37*$D37*$E37*$F37*$I37*$BY$8</f>
        <v>0</v>
      </c>
      <c r="BZ37" s="26"/>
      <c r="CA37" s="17">
        <f>BZ37*$D37*$E37*$F37*$I37*$CA$8</f>
        <v>0</v>
      </c>
      <c r="CB37" s="26"/>
      <c r="CC37" s="17">
        <f>CB37*$D37*$E37*$F37*$I37*$CC$8</f>
        <v>0</v>
      </c>
      <c r="CD37" s="26"/>
      <c r="CE37" s="17">
        <f>CD37*$D37*$E37*$F37*$I37*$CE$8</f>
        <v>0</v>
      </c>
      <c r="CF37" s="26"/>
      <c r="CG37" s="17">
        <f>CF37*$D37*$E37*$F37*$I37*$CG$8</f>
        <v>0</v>
      </c>
      <c r="CH37" s="26"/>
      <c r="CI37" s="17">
        <f>CH37*$D37*$E37*$F37*$I37*$CI$8</f>
        <v>0</v>
      </c>
      <c r="CJ37" s="27"/>
      <c r="CK37" s="17">
        <f>CJ37*$D37*$E37*$F37*$I37*$CK$8</f>
        <v>0</v>
      </c>
      <c r="CL37" s="26"/>
      <c r="CM37" s="17">
        <f>CL37*$D37*$E37*$F37*$I37*$CM$8</f>
        <v>0</v>
      </c>
      <c r="CN37" s="27"/>
      <c r="CO37" s="17">
        <f>CN37*$D37*$E37*$F37*$J37*$CO$8</f>
        <v>0</v>
      </c>
      <c r="CP37" s="26"/>
      <c r="CQ37" s="17">
        <f>CP37*$D37*$E37*$F37*$K37*$CQ$8</f>
        <v>0</v>
      </c>
      <c r="CR37" s="17"/>
      <c r="CS37" s="17">
        <f>CR37*D37*E37*F37</f>
        <v>0</v>
      </c>
      <c r="CT37" s="69">
        <f t="shared" si="89"/>
        <v>9</v>
      </c>
      <c r="CU37" s="69">
        <f t="shared" si="89"/>
        <v>1495660.32</v>
      </c>
      <c r="CV37" s="61">
        <f>SUM(CT37*F37)</f>
        <v>9</v>
      </c>
    </row>
    <row r="38" spans="1:100" ht="60" x14ac:dyDescent="0.25">
      <c r="A38" s="30"/>
      <c r="B38" s="30">
        <v>16</v>
      </c>
      <c r="C38" s="84" t="s">
        <v>148</v>
      </c>
      <c r="D38" s="77">
        <v>11480</v>
      </c>
      <c r="E38" s="15">
        <v>7.95</v>
      </c>
      <c r="F38" s="31">
        <v>1</v>
      </c>
      <c r="G38" s="31"/>
      <c r="H38" s="77">
        <v>1.4</v>
      </c>
      <c r="I38" s="77">
        <v>1.68</v>
      </c>
      <c r="J38" s="77">
        <v>2.23</v>
      </c>
      <c r="K38" s="77">
        <v>2.57</v>
      </c>
      <c r="L38" s="18"/>
      <c r="M38" s="17">
        <f>SUM(L38*$D38*$E38*$F38*$H38*$M$8)</f>
        <v>0</v>
      </c>
      <c r="N38" s="18"/>
      <c r="O38" s="17">
        <f t="shared" si="13"/>
        <v>0</v>
      </c>
      <c r="P38" s="18">
        <v>5</v>
      </c>
      <c r="Q38" s="17">
        <f>SUM(P38*$D38*$E38*$F38*$H38*$Q$8)</f>
        <v>638862</v>
      </c>
      <c r="R38" s="16"/>
      <c r="S38" s="17">
        <f>SUM(R38*$D38*$E38*$F38*$H38*$S$8)</f>
        <v>0</v>
      </c>
      <c r="T38" s="18"/>
      <c r="U38" s="17">
        <f>SUM(T38*$D38*$E38*$F38*$H38*$U$8)</f>
        <v>0</v>
      </c>
      <c r="V38" s="16"/>
      <c r="W38" s="19">
        <f>SUM(V38*$D38*$E38*$F38*$H38*$W$8)</f>
        <v>0</v>
      </c>
      <c r="X38" s="78"/>
      <c r="Y38" s="17">
        <f t="shared" si="14"/>
        <v>0</v>
      </c>
      <c r="Z38" s="18"/>
      <c r="AA38" s="17">
        <f>SUM(Z38*$D38*$E38*$F38*$H38*$AA$8)</f>
        <v>0</v>
      </c>
      <c r="AB38" s="18"/>
      <c r="AC38" s="17">
        <f>SUM(AB38*$D38*$E38*$F38*$H38*$AC$8)</f>
        <v>0</v>
      </c>
      <c r="AD38" s="18"/>
      <c r="AE38" s="17">
        <f>SUM(AD38*$D38*$E38*$F38*$H38*$AE$8)</f>
        <v>0</v>
      </c>
      <c r="AF38" s="16"/>
      <c r="AG38" s="17">
        <f>AF38*$D38*$E38*$F38*$I38*$AG$8</f>
        <v>0</v>
      </c>
      <c r="AH38" s="27"/>
      <c r="AI38" s="17">
        <f>AH38*$D38*$E38*$F38*$I38*$AI$8</f>
        <v>0</v>
      </c>
      <c r="AJ38" s="21"/>
      <c r="AK38" s="17">
        <f>SUM(AJ38*$D38*$E38*$F38*$H38*$AK$8)</f>
        <v>0</v>
      </c>
      <c r="AL38" s="27"/>
      <c r="AM38" s="19">
        <f>SUM(AL38*$D38*$E38*$F38*$H38*$AM$8)</f>
        <v>0</v>
      </c>
      <c r="AN38" s="26"/>
      <c r="AO38" s="17">
        <f>SUM(AN38*$D38*$E38*$F38*$H38*$AO$8)</f>
        <v>0</v>
      </c>
      <c r="AP38" s="26"/>
      <c r="AQ38" s="17">
        <f>SUM(AP38*$D38*$E38*$F38*$H38*$AQ$8)</f>
        <v>0</v>
      </c>
      <c r="AR38" s="26"/>
      <c r="AS38" s="17">
        <f>SUM(AR38*$D38*$E38*$F38*$H38*$AS$8)</f>
        <v>0</v>
      </c>
      <c r="AT38" s="26"/>
      <c r="AU38" s="17">
        <f>SUM(AT38*$D38*$E38*$F38*$H38*$AU$8)</f>
        <v>0</v>
      </c>
      <c r="AV38" s="26"/>
      <c r="AW38" s="17">
        <f>SUM(AV38*$D38*$E38*$F38*$H38*$AW$8)</f>
        <v>0</v>
      </c>
      <c r="AX38" s="27"/>
      <c r="AY38" s="17">
        <f>SUM(AX38*$D38*$E38*$F38*$H38*$AY$8)</f>
        <v>0</v>
      </c>
      <c r="AZ38" s="26"/>
      <c r="BA38" s="17">
        <f>SUM(AZ38*$D38*$E38*$F38*$H38*$BA$8)</f>
        <v>0</v>
      </c>
      <c r="BB38" s="26"/>
      <c r="BC38" s="17">
        <f>SUM(BB38*$D38*$E38*$F38*$H38*$BC$8)</f>
        <v>0</v>
      </c>
      <c r="BD38" s="26"/>
      <c r="BE38" s="17">
        <f>SUM(BD38*$D38*$E38*$F38*$H38*$BE$8)</f>
        <v>0</v>
      </c>
      <c r="BF38" s="26"/>
      <c r="BG38" s="17">
        <f>SUM(BF38*$D38*$E38*$F38*$H38*$BG$8)</f>
        <v>0</v>
      </c>
      <c r="BH38" s="26"/>
      <c r="BI38" s="17">
        <f>SUM(BH38*$D38*$E38*$F38*$H38*$BI$8)</f>
        <v>0</v>
      </c>
      <c r="BJ38" s="26"/>
      <c r="BK38" s="17">
        <f>BJ38*$D38*$E38*$F38*$I38*$BK$8</f>
        <v>0</v>
      </c>
      <c r="BL38" s="27"/>
      <c r="BM38" s="17">
        <f>BL38*$D38*$E38*$F38*$I38*$BM$8</f>
        <v>0</v>
      </c>
      <c r="BN38" s="26"/>
      <c r="BO38" s="17">
        <f>BN38*$D38*$E38*$F38*$I38*$BO$8</f>
        <v>0</v>
      </c>
      <c r="BP38" s="26"/>
      <c r="BQ38" s="17">
        <f>BP38*$D38*$E38*$F38*$I38*$BQ$8</f>
        <v>0</v>
      </c>
      <c r="BR38" s="27"/>
      <c r="BS38" s="17">
        <f>BR38*$D38*$E38*$F38*$I38*$BS$8</f>
        <v>0</v>
      </c>
      <c r="BT38" s="27"/>
      <c r="BU38" s="17">
        <f>BT38*$D38*$E38*$F38*$I38*$BU$8</f>
        <v>0</v>
      </c>
      <c r="BV38" s="26"/>
      <c r="BW38" s="17">
        <f>BV38*$D38*$E38*$F38*$I38*$BW$8</f>
        <v>0</v>
      </c>
      <c r="BX38" s="27"/>
      <c r="BY38" s="17">
        <f>BX38*$D38*$E38*$F38*$I38*$BY$8</f>
        <v>0</v>
      </c>
      <c r="BZ38" s="26"/>
      <c r="CA38" s="17">
        <f>BZ38*$D38*$E38*$F38*$I38*$CA$8</f>
        <v>0</v>
      </c>
      <c r="CB38" s="26"/>
      <c r="CC38" s="17">
        <f>CB38*$D38*$E38*$F38*$I38*$CC$8</f>
        <v>0</v>
      </c>
      <c r="CD38" s="26"/>
      <c r="CE38" s="17">
        <f>CD38*$D38*$E38*$F38*$I38*$CE$8</f>
        <v>0</v>
      </c>
      <c r="CF38" s="26"/>
      <c r="CG38" s="17">
        <f>CF38*$D38*$E38*$F38*$I38*$CG$8</f>
        <v>0</v>
      </c>
      <c r="CH38" s="26"/>
      <c r="CI38" s="17">
        <f>CH38*$D38*$E38*$F38*$I38*$CI$8</f>
        <v>0</v>
      </c>
      <c r="CJ38" s="27"/>
      <c r="CK38" s="17">
        <f>CJ38*$D38*$E38*$F38*$I38*$CK$8</f>
        <v>0</v>
      </c>
      <c r="CL38" s="26"/>
      <c r="CM38" s="17">
        <f>CL38*$D38*$E38*$F38*$I38*$CM$8</f>
        <v>0</v>
      </c>
      <c r="CN38" s="27"/>
      <c r="CO38" s="17">
        <f>CN38*$D38*$E38*$F38*$J38*$CO$8</f>
        <v>0</v>
      </c>
      <c r="CP38" s="26"/>
      <c r="CQ38" s="17">
        <f>CP38*$D38*$E38*$F38*$K38*$CQ$8</f>
        <v>0</v>
      </c>
      <c r="CR38" s="17"/>
      <c r="CS38" s="17">
        <f>CR38*D38*E38*F38</f>
        <v>0</v>
      </c>
      <c r="CT38" s="69">
        <f t="shared" si="89"/>
        <v>5</v>
      </c>
      <c r="CU38" s="69">
        <f t="shared" si="89"/>
        <v>638862</v>
      </c>
      <c r="CV38" s="61">
        <f>SUM(CT38*F38)</f>
        <v>5</v>
      </c>
    </row>
    <row r="39" spans="1:100" s="66" customFormat="1" x14ac:dyDescent="0.25">
      <c r="A39" s="53">
        <v>9</v>
      </c>
      <c r="B39" s="53"/>
      <c r="C39" s="75" t="s">
        <v>149</v>
      </c>
      <c r="D39" s="77">
        <v>11480</v>
      </c>
      <c r="E39" s="46">
        <v>1.42</v>
      </c>
      <c r="F39" s="40">
        <v>1</v>
      </c>
      <c r="G39" s="40"/>
      <c r="H39" s="80"/>
      <c r="I39" s="80"/>
      <c r="J39" s="80"/>
      <c r="K39" s="77">
        <v>2.57</v>
      </c>
      <c r="L39" s="24">
        <f t="shared" ref="L39" si="90">SUM(L40:L41)</f>
        <v>0</v>
      </c>
      <c r="M39" s="24">
        <f>SUM(M40:M41)</f>
        <v>0</v>
      </c>
      <c r="N39" s="24">
        <f t="shared" ref="N39:BR39" si="91">SUM(N40:N41)</f>
        <v>0</v>
      </c>
      <c r="O39" s="24">
        <f t="shared" si="91"/>
        <v>0</v>
      </c>
      <c r="P39" s="24">
        <f t="shared" si="91"/>
        <v>0</v>
      </c>
      <c r="Q39" s="24">
        <f>SUM(Q40:Q41)</f>
        <v>0</v>
      </c>
      <c r="R39" s="64">
        <f t="shared" ref="R39" si="92">SUM(R40:R41)</f>
        <v>0</v>
      </c>
      <c r="S39" s="24">
        <f>SUM(S40:S41)</f>
        <v>0</v>
      </c>
      <c r="T39" s="24">
        <f t="shared" ref="T39" si="93">SUM(T40:T41)</f>
        <v>0</v>
      </c>
      <c r="U39" s="24">
        <f>SUM(U40:U41)</f>
        <v>0</v>
      </c>
      <c r="V39" s="64">
        <f t="shared" ref="V39" si="94">SUM(V40:V41)</f>
        <v>0</v>
      </c>
      <c r="W39" s="64">
        <f>SUM(W40:W41)</f>
        <v>0</v>
      </c>
      <c r="X39" s="24">
        <f t="shared" ref="X39" si="95">SUM(X40:X41)</f>
        <v>0</v>
      </c>
      <c r="Y39" s="24">
        <f t="shared" si="91"/>
        <v>0</v>
      </c>
      <c r="Z39" s="24">
        <f t="shared" si="91"/>
        <v>0</v>
      </c>
      <c r="AA39" s="24">
        <f t="shared" si="91"/>
        <v>0</v>
      </c>
      <c r="AB39" s="24">
        <f t="shared" si="91"/>
        <v>0</v>
      </c>
      <c r="AC39" s="24">
        <f t="shared" si="91"/>
        <v>0</v>
      </c>
      <c r="AD39" s="24">
        <f t="shared" si="91"/>
        <v>0</v>
      </c>
      <c r="AE39" s="24">
        <f>SUM(AE40:AE41)</f>
        <v>0</v>
      </c>
      <c r="AF39" s="64">
        <f t="shared" ref="AF39" si="96">SUM(AF40:AF41)</f>
        <v>0</v>
      </c>
      <c r="AG39" s="24">
        <f t="shared" si="91"/>
        <v>0</v>
      </c>
      <c r="AH39" s="48">
        <f t="shared" si="91"/>
        <v>0</v>
      </c>
      <c r="AI39" s="47">
        <f t="shared" si="91"/>
        <v>0</v>
      </c>
      <c r="AJ39" s="48">
        <v>0</v>
      </c>
      <c r="AK39" s="47">
        <f t="shared" si="91"/>
        <v>0</v>
      </c>
      <c r="AL39" s="48">
        <f t="shared" si="91"/>
        <v>0</v>
      </c>
      <c r="AM39" s="48">
        <f>SUM(AM40:AM41)</f>
        <v>0</v>
      </c>
      <c r="AN39" s="47">
        <f t="shared" ref="AN39" si="97">SUM(AN40:AN41)</f>
        <v>0</v>
      </c>
      <c r="AO39" s="47">
        <f t="shared" si="91"/>
        <v>0</v>
      </c>
      <c r="AP39" s="47">
        <f t="shared" si="91"/>
        <v>0</v>
      </c>
      <c r="AQ39" s="47">
        <f>SUM(AQ40:AQ41)</f>
        <v>0</v>
      </c>
      <c r="AR39" s="47">
        <f t="shared" ref="AR39" si="98">SUM(AR40:AR41)</f>
        <v>0</v>
      </c>
      <c r="AS39" s="47">
        <f>SUM(AS40:AS41)</f>
        <v>0</v>
      </c>
      <c r="AT39" s="47">
        <f t="shared" ref="AT39" si="99">SUM(AT40:AT41)</f>
        <v>0</v>
      </c>
      <c r="AU39" s="47">
        <f>SUM(AU40:AU41)</f>
        <v>0</v>
      </c>
      <c r="AV39" s="47">
        <f t="shared" ref="AV39" si="100">SUM(AV40:AV41)</f>
        <v>0</v>
      </c>
      <c r="AW39" s="47">
        <f>SUM(AW40:AW41)</f>
        <v>0</v>
      </c>
      <c r="AX39" s="48">
        <f>SUM(AX40:AX41)</f>
        <v>0</v>
      </c>
      <c r="AY39" s="47">
        <f>SUM(AY40:AY41)</f>
        <v>0</v>
      </c>
      <c r="AZ39" s="47">
        <f>SUM(AZ40:AZ41)</f>
        <v>0</v>
      </c>
      <c r="BA39" s="47">
        <f>SUM(BA40:BA41)</f>
        <v>0</v>
      </c>
      <c r="BB39" s="47">
        <f t="shared" ref="BB39" si="101">SUM(BB40:BB41)</f>
        <v>0</v>
      </c>
      <c r="BC39" s="47">
        <f>SUM(BC40:BC41)</f>
        <v>0</v>
      </c>
      <c r="BD39" s="47">
        <f t="shared" ref="BD39" si="102">SUM(BD40:BD41)</f>
        <v>0</v>
      </c>
      <c r="BE39" s="47">
        <f>SUM(BE40:BE41)</f>
        <v>0</v>
      </c>
      <c r="BF39" s="47">
        <f t="shared" ref="BF39" si="103">SUM(BF40:BF41)</f>
        <v>0</v>
      </c>
      <c r="BG39" s="47">
        <f>SUM(BG40:BG41)</f>
        <v>0</v>
      </c>
      <c r="BH39" s="47">
        <f>SUM(BH40:BH41)</f>
        <v>0</v>
      </c>
      <c r="BI39" s="47">
        <f>SUM(BI40:BI41)</f>
        <v>0</v>
      </c>
      <c r="BJ39" s="47">
        <f t="shared" ref="BJ39" si="104">SUM(BJ40:BJ41)</f>
        <v>0</v>
      </c>
      <c r="BK39" s="47">
        <f t="shared" si="91"/>
        <v>0</v>
      </c>
      <c r="BL39" s="48">
        <f t="shared" si="91"/>
        <v>0</v>
      </c>
      <c r="BM39" s="47">
        <f>SUM(BM40:BM41)</f>
        <v>0</v>
      </c>
      <c r="BN39" s="47">
        <f t="shared" ref="BN39" si="105">SUM(BN40:BN41)</f>
        <v>0</v>
      </c>
      <c r="BO39" s="47">
        <f>SUM(BO40:BO41)</f>
        <v>0</v>
      </c>
      <c r="BP39" s="47">
        <f t="shared" ref="BP39" si="106">SUM(BP40:BP41)</f>
        <v>0</v>
      </c>
      <c r="BQ39" s="47">
        <f t="shared" si="91"/>
        <v>0</v>
      </c>
      <c r="BR39" s="48">
        <f t="shared" si="91"/>
        <v>0</v>
      </c>
      <c r="BS39" s="47">
        <f>SUM(BS40:BS41)</f>
        <v>0</v>
      </c>
      <c r="BT39" s="47">
        <f t="shared" ref="BT39:BU39" si="107">SUM(BT40:BT41)</f>
        <v>3</v>
      </c>
      <c r="BU39" s="47">
        <f t="shared" si="107"/>
        <v>79845.695999999996</v>
      </c>
      <c r="BV39" s="47">
        <f>SUM(BV40:BV41)</f>
        <v>0</v>
      </c>
      <c r="BW39" s="47">
        <f>SUM(BW40:BW41)</f>
        <v>0</v>
      </c>
      <c r="BX39" s="48">
        <f t="shared" ref="BX39" si="108">SUM(BX40:BX41)</f>
        <v>0</v>
      </c>
      <c r="BY39" s="47">
        <f>SUM(BY40:BY41)</f>
        <v>0</v>
      </c>
      <c r="BZ39" s="47">
        <f>SUM(BZ40:BZ41)</f>
        <v>1</v>
      </c>
      <c r="CA39" s="47">
        <f>SUM(CA40:CA41)</f>
        <v>26615.232</v>
      </c>
      <c r="CB39" s="47">
        <f t="shared" ref="CB39:CU39" si="109">SUM(CB40:CB41)</f>
        <v>0</v>
      </c>
      <c r="CC39" s="47">
        <f t="shared" si="109"/>
        <v>0</v>
      </c>
      <c r="CD39" s="47">
        <f t="shared" si="109"/>
        <v>0</v>
      </c>
      <c r="CE39" s="47">
        <f t="shared" si="109"/>
        <v>0</v>
      </c>
      <c r="CF39" s="47">
        <f t="shared" si="109"/>
        <v>0</v>
      </c>
      <c r="CG39" s="47">
        <f t="shared" si="109"/>
        <v>0</v>
      </c>
      <c r="CH39" s="47">
        <f t="shared" si="109"/>
        <v>0</v>
      </c>
      <c r="CI39" s="47">
        <f t="shared" si="109"/>
        <v>0</v>
      </c>
      <c r="CJ39" s="48">
        <f t="shared" si="109"/>
        <v>0</v>
      </c>
      <c r="CK39" s="47">
        <f t="shared" si="109"/>
        <v>0</v>
      </c>
      <c r="CL39" s="47">
        <f t="shared" si="109"/>
        <v>0</v>
      </c>
      <c r="CM39" s="47">
        <f t="shared" si="109"/>
        <v>0</v>
      </c>
      <c r="CN39" s="48">
        <v>0</v>
      </c>
      <c r="CO39" s="47">
        <f t="shared" si="109"/>
        <v>0</v>
      </c>
      <c r="CP39" s="47">
        <f t="shared" si="109"/>
        <v>0</v>
      </c>
      <c r="CQ39" s="47">
        <f t="shared" si="109"/>
        <v>0</v>
      </c>
      <c r="CR39" s="47">
        <f t="shared" si="109"/>
        <v>0</v>
      </c>
      <c r="CS39" s="47">
        <f t="shared" si="109"/>
        <v>0</v>
      </c>
      <c r="CT39" s="47">
        <f t="shared" si="109"/>
        <v>4</v>
      </c>
      <c r="CU39" s="47">
        <f t="shared" si="109"/>
        <v>106460.928</v>
      </c>
      <c r="CV39" s="61"/>
    </row>
    <row r="40" spans="1:100" ht="30" x14ac:dyDescent="0.25">
      <c r="A40" s="30"/>
      <c r="B40" s="30">
        <v>17</v>
      </c>
      <c r="C40" s="84" t="s">
        <v>150</v>
      </c>
      <c r="D40" s="77">
        <v>11480</v>
      </c>
      <c r="E40" s="15">
        <v>1.38</v>
      </c>
      <c r="F40" s="50">
        <v>1</v>
      </c>
      <c r="G40" s="50"/>
      <c r="H40" s="77">
        <v>1.4</v>
      </c>
      <c r="I40" s="77">
        <v>1.68</v>
      </c>
      <c r="J40" s="77">
        <v>2.23</v>
      </c>
      <c r="K40" s="77">
        <v>2.57</v>
      </c>
      <c r="L40" s="18"/>
      <c r="M40" s="17">
        <f>SUM(L40*$D40*$E40*$F40*$H40*$M$8)</f>
        <v>0</v>
      </c>
      <c r="N40" s="18"/>
      <c r="O40" s="17">
        <f t="shared" si="13"/>
        <v>0</v>
      </c>
      <c r="P40" s="18"/>
      <c r="Q40" s="17">
        <f>SUM(P40*$D40*$E40*$F40*$H40*$Q$8)</f>
        <v>0</v>
      </c>
      <c r="R40" s="16"/>
      <c r="S40" s="17">
        <f>SUM(R40*$D40*$E40*$F40*$H40*$S$8)</f>
        <v>0</v>
      </c>
      <c r="T40" s="18"/>
      <c r="U40" s="17">
        <f>SUM(T40*$D40*$E40*$F40*$H40*$U$8)</f>
        <v>0</v>
      </c>
      <c r="V40" s="16"/>
      <c r="W40" s="19">
        <f>SUM(V40*$D40*$E40*$F40*$H40*$W$8)</f>
        <v>0</v>
      </c>
      <c r="X40" s="78"/>
      <c r="Y40" s="17">
        <f t="shared" si="14"/>
        <v>0</v>
      </c>
      <c r="Z40" s="18"/>
      <c r="AA40" s="17">
        <f>SUM(Z40*$D40*$E40*$F40*$H40*$AA$8)</f>
        <v>0</v>
      </c>
      <c r="AB40" s="18"/>
      <c r="AC40" s="17">
        <f>SUM(AB40*$D40*$E40*$F40*$H40*$AC$8)</f>
        <v>0</v>
      </c>
      <c r="AD40" s="18"/>
      <c r="AE40" s="17">
        <f>SUM(AD40*$D40*$E40*$F40*$H40*$AE$8)</f>
        <v>0</v>
      </c>
      <c r="AF40" s="16"/>
      <c r="AG40" s="17">
        <f>AF40*$D40*$E40*$F40*$I40*$AG$8</f>
        <v>0</v>
      </c>
      <c r="AH40" s="16"/>
      <c r="AI40" s="17">
        <f>AH40*$D40*$E40*$F40*$I40*$AI$8</f>
        <v>0</v>
      </c>
      <c r="AJ40" s="21"/>
      <c r="AK40" s="17">
        <f>SUM(AJ40*$D40*$E40*$F40*$H40*$AK$8)</f>
        <v>0</v>
      </c>
      <c r="AL40" s="16"/>
      <c r="AM40" s="19">
        <f>SUM(AL40*$D40*$E40*$F40*$H40*$AM$8)</f>
        <v>0</v>
      </c>
      <c r="AN40" s="18"/>
      <c r="AO40" s="17">
        <f>SUM(AN40*$D40*$E40*$F40*$H40*$AO$8)</f>
        <v>0</v>
      </c>
      <c r="AP40" s="18"/>
      <c r="AQ40" s="17">
        <f>SUM(AP40*$D40*$E40*$F40*$H40*$AQ$8)</f>
        <v>0</v>
      </c>
      <c r="AR40" s="18"/>
      <c r="AS40" s="17">
        <f>SUM(AR40*$D40*$E40*$F40*$H40*$AS$8)</f>
        <v>0</v>
      </c>
      <c r="AT40" s="18"/>
      <c r="AU40" s="17">
        <f>SUM(AT40*$D40*$E40*$F40*$H40*$AU$8)</f>
        <v>0</v>
      </c>
      <c r="AV40" s="18"/>
      <c r="AW40" s="17">
        <f>SUM(AV40*$D40*$E40*$F40*$H40*$AW$8)</f>
        <v>0</v>
      </c>
      <c r="AX40" s="16"/>
      <c r="AY40" s="17">
        <f>SUM(AX40*$D40*$E40*$F40*$H40*$AY$8)</f>
        <v>0</v>
      </c>
      <c r="AZ40" s="18"/>
      <c r="BA40" s="17">
        <f>SUM(AZ40*$D40*$E40*$F40*$H40*$BA$8)</f>
        <v>0</v>
      </c>
      <c r="BB40" s="18"/>
      <c r="BC40" s="17">
        <f>SUM(BB40*$D40*$E40*$F40*$H40*$BC$8)</f>
        <v>0</v>
      </c>
      <c r="BD40" s="18"/>
      <c r="BE40" s="17">
        <f>SUM(BD40*$D40*$E40*$F40*$H40*$BE$8)</f>
        <v>0</v>
      </c>
      <c r="BF40" s="18"/>
      <c r="BG40" s="17">
        <f>SUM(BF40*$D40*$E40*$F40*$H40*$BG$8)</f>
        <v>0</v>
      </c>
      <c r="BH40" s="18"/>
      <c r="BI40" s="17">
        <f>SUM(BH40*$D40*$E40*$F40*$H40*$BI$8)</f>
        <v>0</v>
      </c>
      <c r="BJ40" s="18"/>
      <c r="BK40" s="17">
        <f>BJ40*$D40*$E40*$F40*$I40*$BK$8</f>
        <v>0</v>
      </c>
      <c r="BL40" s="16"/>
      <c r="BM40" s="17">
        <f>BL40*$D40*$E40*$F40*$I40*$BM$8</f>
        <v>0</v>
      </c>
      <c r="BN40" s="18"/>
      <c r="BO40" s="17">
        <f>BN40*$D40*$E40*$F40*$I40*$BO$8</f>
        <v>0</v>
      </c>
      <c r="BP40" s="18"/>
      <c r="BQ40" s="17">
        <f>BP40*$D40*$E40*$F40*$I40*$BQ$8</f>
        <v>0</v>
      </c>
      <c r="BR40" s="16"/>
      <c r="BS40" s="17">
        <f>BR40*$D40*$E40*$F40*$I40*$BS$8</f>
        <v>0</v>
      </c>
      <c r="BT40" s="20">
        <v>3</v>
      </c>
      <c r="BU40" s="17">
        <f>BT40*$D40*$E40*$F40*$I40*$BU$8</f>
        <v>79845.695999999996</v>
      </c>
      <c r="BV40" s="18"/>
      <c r="BW40" s="17">
        <f>BV40*$D40*$E40*$F40*$I40*$BW$8</f>
        <v>0</v>
      </c>
      <c r="BX40" s="16"/>
      <c r="BY40" s="17">
        <f>BX40*$D40*$E40*$F40*$I40*$BY$8</f>
        <v>0</v>
      </c>
      <c r="BZ40" s="18">
        <v>1</v>
      </c>
      <c r="CA40" s="17">
        <f>BZ40*$D40*$E40*$F40*$I40*$CA$8</f>
        <v>26615.232</v>
      </c>
      <c r="CB40" s="18"/>
      <c r="CC40" s="17">
        <f>CB40*$D40*$E40*$F40*$I40*$CC$8</f>
        <v>0</v>
      </c>
      <c r="CD40" s="18"/>
      <c r="CE40" s="17">
        <f>CD40*$D40*$E40*$F40*$I40*$CE$8</f>
        <v>0</v>
      </c>
      <c r="CF40" s="18"/>
      <c r="CG40" s="17">
        <f>CF40*$D40*$E40*$F40*$I40*$CG$8</f>
        <v>0</v>
      </c>
      <c r="CH40" s="22"/>
      <c r="CI40" s="17">
        <f>CH40*$D40*$E40*$F40*$I40*$CI$8</f>
        <v>0</v>
      </c>
      <c r="CJ40" s="16"/>
      <c r="CK40" s="17">
        <f>CJ40*$D40*$E40*$F40*$I40*$CK$8</f>
        <v>0</v>
      </c>
      <c r="CL40" s="18"/>
      <c r="CM40" s="17">
        <f>CL40*$D40*$E40*$F40*$I40*$CM$8</f>
        <v>0</v>
      </c>
      <c r="CN40" s="16"/>
      <c r="CO40" s="17">
        <f>CN40*$D40*$E40*$F40*$J40*$CO$8</f>
        <v>0</v>
      </c>
      <c r="CP40" s="18"/>
      <c r="CQ40" s="17">
        <f>CP40*$D40*$E40*$F40*$K40*$CQ$8</f>
        <v>0</v>
      </c>
      <c r="CR40" s="17"/>
      <c r="CS40" s="17">
        <f>CR40*D40*E40*F40</f>
        <v>0</v>
      </c>
      <c r="CT40" s="69">
        <f>SUM(N40+L40+X40+P40+R40+Z40+V40+T40+AB40+AF40+AD40+AH40+AJ40+AN40+BJ40+BP40+AL40+AX40+AZ40+CB40+CD40+BZ40+CF40+CH40+BT40+BV40+AP40+AR40+AT40+AV40+BL40+BN40+BR40+BB40+BD40+BF40+BH40+BX40+CJ40+CL40+CN40+CP40+CR40)</f>
        <v>4</v>
      </c>
      <c r="CU40" s="69">
        <f>SUM(O40+M40+Y40+Q40+S40+AA40+W40+U40+AC40+AG40+AE40+AI40+AK40+AO40+BK40+BQ40+AM40+AY40+BA40+CC40+CE40+CA40+CG40+CI40+BU40+BW40+AQ40+AS40+AU40+AW40+BM40+BO40+BS40+BC40+BE40+BG40+BI40+BY40+CK40+CM40+CO40+CQ40+CS40)</f>
        <v>106460.928</v>
      </c>
      <c r="CV40" s="61">
        <f>SUM(CT40*F40)</f>
        <v>4</v>
      </c>
    </row>
    <row r="41" spans="1:100" ht="30" x14ac:dyDescent="0.25">
      <c r="A41" s="30"/>
      <c r="B41" s="30">
        <v>18</v>
      </c>
      <c r="C41" s="84" t="s">
        <v>151</v>
      </c>
      <c r="D41" s="77">
        <v>11480</v>
      </c>
      <c r="E41" s="31">
        <v>2.09</v>
      </c>
      <c r="F41" s="50">
        <v>1</v>
      </c>
      <c r="G41" s="50"/>
      <c r="H41" s="77">
        <v>1.4</v>
      </c>
      <c r="I41" s="77">
        <v>1.68</v>
      </c>
      <c r="J41" s="77">
        <v>2.23</v>
      </c>
      <c r="K41" s="77">
        <v>2.57</v>
      </c>
      <c r="L41" s="18"/>
      <c r="M41" s="17">
        <f>SUM(L41*$D41*$E41*$F41*$H41*$M$8)</f>
        <v>0</v>
      </c>
      <c r="N41" s="18"/>
      <c r="O41" s="17">
        <f t="shared" si="13"/>
        <v>0</v>
      </c>
      <c r="P41" s="18"/>
      <c r="Q41" s="17">
        <f>SUM(P41*$D41*$E41*$F41*$H41*$Q$8)</f>
        <v>0</v>
      </c>
      <c r="R41" s="16"/>
      <c r="S41" s="17">
        <f>SUM(R41*$D41*$E41*$F41*$H41*$S$8)</f>
        <v>0</v>
      </c>
      <c r="T41" s="18"/>
      <c r="U41" s="17">
        <f>SUM(T41*$D41*$E41*$F41*$H41*$U$8)</f>
        <v>0</v>
      </c>
      <c r="V41" s="16"/>
      <c r="W41" s="19">
        <f>SUM(V41*$D41*$E41*$F41*$H41*$W$8)</f>
        <v>0</v>
      </c>
      <c r="X41" s="78"/>
      <c r="Y41" s="17">
        <f t="shared" si="14"/>
        <v>0</v>
      </c>
      <c r="Z41" s="18"/>
      <c r="AA41" s="17">
        <f>SUM(Z41*$D41*$E41*$F41*$H41*$AA$8)</f>
        <v>0</v>
      </c>
      <c r="AB41" s="18"/>
      <c r="AC41" s="17">
        <f>SUM(AB41*$D41*$E41*$F41*$H41*$AC$8)</f>
        <v>0</v>
      </c>
      <c r="AD41" s="18"/>
      <c r="AE41" s="17">
        <f>SUM(AD41*$D41*$E41*$F41*$H41*$AE$8)</f>
        <v>0</v>
      </c>
      <c r="AF41" s="16"/>
      <c r="AG41" s="17">
        <f>AF41*$D41*$E41*$F41*$I41*$AG$8</f>
        <v>0</v>
      </c>
      <c r="AH41" s="27"/>
      <c r="AI41" s="17">
        <f>AH41*$D41*$E41*$F41*$I41*$AI$8</f>
        <v>0</v>
      </c>
      <c r="AJ41" s="21"/>
      <c r="AK41" s="17">
        <f>SUM(AJ41*$D41*$E41*$F41*$H41*$AK$8)</f>
        <v>0</v>
      </c>
      <c r="AL41" s="27"/>
      <c r="AM41" s="19">
        <f>SUM(AL41*$D41*$E41*$F41*$H41*$AM$8)</f>
        <v>0</v>
      </c>
      <c r="AN41" s="26"/>
      <c r="AO41" s="17">
        <f>SUM(AN41*$D41*$E41*$F41*$H41*$AO$8)</f>
        <v>0</v>
      </c>
      <c r="AP41" s="26"/>
      <c r="AQ41" s="17">
        <f>SUM(AP41*$D41*$E41*$F41*$H41*$AQ$8)</f>
        <v>0</v>
      </c>
      <c r="AR41" s="26"/>
      <c r="AS41" s="17">
        <f>SUM(AR41*$D41*$E41*$F41*$H41*$AS$8)</f>
        <v>0</v>
      </c>
      <c r="AT41" s="26"/>
      <c r="AU41" s="17">
        <f>SUM(AT41*$D41*$E41*$F41*$H41*$AU$8)</f>
        <v>0</v>
      </c>
      <c r="AV41" s="26"/>
      <c r="AW41" s="17">
        <f>SUM(AV41*$D41*$E41*$F41*$H41*$AW$8)</f>
        <v>0</v>
      </c>
      <c r="AX41" s="27"/>
      <c r="AY41" s="17">
        <f>SUM(AX41*$D41*$E41*$F41*$H41*$AY$8)</f>
        <v>0</v>
      </c>
      <c r="AZ41" s="26"/>
      <c r="BA41" s="17">
        <f>SUM(AZ41*$D41*$E41*$F41*$H41*$BA$8)</f>
        <v>0</v>
      </c>
      <c r="BB41" s="26"/>
      <c r="BC41" s="17">
        <f>SUM(BB41*$D41*$E41*$F41*$H41*$BC$8)</f>
        <v>0</v>
      </c>
      <c r="BD41" s="26"/>
      <c r="BE41" s="17">
        <f>SUM(BD41*$D41*$E41*$F41*$H41*$BE$8)</f>
        <v>0</v>
      </c>
      <c r="BF41" s="26"/>
      <c r="BG41" s="17">
        <f>SUM(BF41*$D41*$E41*$F41*$H41*$BG$8)</f>
        <v>0</v>
      </c>
      <c r="BH41" s="26"/>
      <c r="BI41" s="17">
        <f>SUM(BH41*$D41*$E41*$F41*$H41*$BI$8)</f>
        <v>0</v>
      </c>
      <c r="BJ41" s="26"/>
      <c r="BK41" s="17">
        <f>BJ41*$D41*$E41*$F41*$I41*$BK$8</f>
        <v>0</v>
      </c>
      <c r="BL41" s="27"/>
      <c r="BM41" s="17">
        <f>BL41*$D41*$E41*$F41*$I41*$BM$8</f>
        <v>0</v>
      </c>
      <c r="BN41" s="26"/>
      <c r="BO41" s="17">
        <f>BN41*$D41*$E41*$F41*$I41*$BO$8</f>
        <v>0</v>
      </c>
      <c r="BP41" s="26"/>
      <c r="BQ41" s="17">
        <f>BP41*$D41*$E41*$F41*$I41*$BQ$8</f>
        <v>0</v>
      </c>
      <c r="BR41" s="27"/>
      <c r="BS41" s="17">
        <f>BR41*$D41*$E41*$F41*$I41*$BS$8</f>
        <v>0</v>
      </c>
      <c r="BT41" s="28"/>
      <c r="BU41" s="17">
        <f>BT41*$D41*$E41*$F41*$I41*$BU$8</f>
        <v>0</v>
      </c>
      <c r="BV41" s="26"/>
      <c r="BW41" s="17">
        <f>BV41*$D41*$E41*$F41*$I41*$BW$8</f>
        <v>0</v>
      </c>
      <c r="BX41" s="27"/>
      <c r="BY41" s="17">
        <f>BX41*$D41*$E41*$F41*$I41*$BY$8</f>
        <v>0</v>
      </c>
      <c r="BZ41" s="26"/>
      <c r="CA41" s="17">
        <f>BZ41*$D41*$E41*$F41*$I41*$CA$8</f>
        <v>0</v>
      </c>
      <c r="CB41" s="26"/>
      <c r="CC41" s="17">
        <f>CB41*$D41*$E41*$F41*$I41*$CC$8</f>
        <v>0</v>
      </c>
      <c r="CD41" s="26"/>
      <c r="CE41" s="17">
        <f>CD41*$D41*$E41*$F41*$I41*$CE$8</f>
        <v>0</v>
      </c>
      <c r="CF41" s="26"/>
      <c r="CG41" s="17">
        <f>CF41*$D41*$E41*$F41*$I41*$CG$8</f>
        <v>0</v>
      </c>
      <c r="CH41" s="26"/>
      <c r="CI41" s="17">
        <f>CH41*$D41*$E41*$F41*$I41*$CI$8</f>
        <v>0</v>
      </c>
      <c r="CJ41" s="27"/>
      <c r="CK41" s="17">
        <f>CJ41*$D41*$E41*$F41*$I41*$CK$8</f>
        <v>0</v>
      </c>
      <c r="CL41" s="26"/>
      <c r="CM41" s="17">
        <f>CL41*$D41*$E41*$F41*$I41*$CM$8</f>
        <v>0</v>
      </c>
      <c r="CN41" s="27"/>
      <c r="CO41" s="17">
        <f>CN41*$D41*$E41*$F41*$J41*$CO$8</f>
        <v>0</v>
      </c>
      <c r="CP41" s="26"/>
      <c r="CQ41" s="17">
        <f>CP41*$D41*$E41*$F41*$K41*$CQ$8</f>
        <v>0</v>
      </c>
      <c r="CR41" s="17"/>
      <c r="CS41" s="17">
        <f>CR41*D41*E41*F41</f>
        <v>0</v>
      </c>
      <c r="CT41" s="69">
        <f>SUM(N41+L41+X41+P41+R41+Z41+V41+T41+AB41+AF41+AD41+AH41+AJ41+AN41+BJ41+BP41+AL41+AX41+AZ41+CB41+CD41+BZ41+CF41+CH41+BT41+BV41+AP41+AR41+AT41+AV41+BL41+BN41+BR41+BB41+BD41+BF41+BH41+BX41+CJ41+CL41+CN41+CP41+CR41)</f>
        <v>0</v>
      </c>
      <c r="CU41" s="69">
        <f>SUM(O41+M41+Y41+Q41+S41+AA41+W41+U41+AC41+AG41+AE41+AI41+AK41+AO41+BK41+BQ41+AM41+AY41+BA41+CC41+CE41+CA41+CG41+CI41+BU41+BW41+AQ41+AS41+AU41+AW41+BM41+BO41+BS41+BC41+BE41+BG41+BI41+BY41+CK41+CM41+CO41+CQ41+CS41)</f>
        <v>0</v>
      </c>
      <c r="CV41" s="61">
        <f>SUM(CT41*F41)</f>
        <v>0</v>
      </c>
    </row>
    <row r="42" spans="1:100" s="66" customFormat="1" x14ac:dyDescent="0.25">
      <c r="A42" s="53">
        <v>10</v>
      </c>
      <c r="B42" s="53"/>
      <c r="C42" s="75" t="s">
        <v>152</v>
      </c>
      <c r="D42" s="77">
        <v>11480</v>
      </c>
      <c r="E42" s="46">
        <v>1.6</v>
      </c>
      <c r="F42" s="40">
        <v>1</v>
      </c>
      <c r="G42" s="40"/>
      <c r="H42" s="80"/>
      <c r="I42" s="80"/>
      <c r="J42" s="80"/>
      <c r="K42" s="80">
        <v>2.57</v>
      </c>
      <c r="L42" s="24">
        <f>L43</f>
        <v>0</v>
      </c>
      <c r="M42" s="24">
        <f>M43</f>
        <v>0</v>
      </c>
      <c r="N42" s="24">
        <f>N43</f>
        <v>0</v>
      </c>
      <c r="O42" s="24">
        <f t="shared" ref="O42:CI42" si="110">O43</f>
        <v>0</v>
      </c>
      <c r="P42" s="24">
        <f t="shared" si="110"/>
        <v>0</v>
      </c>
      <c r="Q42" s="24">
        <f t="shared" si="110"/>
        <v>0</v>
      </c>
      <c r="R42" s="64">
        <f t="shared" si="110"/>
        <v>0</v>
      </c>
      <c r="S42" s="24">
        <f t="shared" si="110"/>
        <v>0</v>
      </c>
      <c r="T42" s="24">
        <f t="shared" si="110"/>
        <v>0</v>
      </c>
      <c r="U42" s="24">
        <f t="shared" si="110"/>
        <v>0</v>
      </c>
      <c r="V42" s="64">
        <f t="shared" si="110"/>
        <v>0</v>
      </c>
      <c r="W42" s="64">
        <f t="shared" si="110"/>
        <v>0</v>
      </c>
      <c r="X42" s="24">
        <f t="shared" si="110"/>
        <v>0</v>
      </c>
      <c r="Y42" s="24">
        <f t="shared" si="110"/>
        <v>0</v>
      </c>
      <c r="Z42" s="24">
        <f t="shared" si="110"/>
        <v>0</v>
      </c>
      <c r="AA42" s="24">
        <f t="shared" si="110"/>
        <v>0</v>
      </c>
      <c r="AB42" s="24">
        <f t="shared" si="110"/>
        <v>0</v>
      </c>
      <c r="AC42" s="24">
        <f t="shared" si="110"/>
        <v>0</v>
      </c>
      <c r="AD42" s="24">
        <f>AD43</f>
        <v>0</v>
      </c>
      <c r="AE42" s="24">
        <f>AE43</f>
        <v>0</v>
      </c>
      <c r="AF42" s="64">
        <f t="shared" ref="AF42" si="111">AF43</f>
        <v>0</v>
      </c>
      <c r="AG42" s="24">
        <f t="shared" si="110"/>
        <v>0</v>
      </c>
      <c r="AH42" s="48">
        <f t="shared" si="110"/>
        <v>0</v>
      </c>
      <c r="AI42" s="47">
        <f t="shared" si="110"/>
        <v>0</v>
      </c>
      <c r="AJ42" s="48">
        <v>0</v>
      </c>
      <c r="AK42" s="47">
        <f t="shared" si="110"/>
        <v>0</v>
      </c>
      <c r="AL42" s="48">
        <f>AL43</f>
        <v>0</v>
      </c>
      <c r="AM42" s="48">
        <f>AM43</f>
        <v>0</v>
      </c>
      <c r="AN42" s="47">
        <f t="shared" si="110"/>
        <v>0</v>
      </c>
      <c r="AO42" s="47">
        <f t="shared" si="110"/>
        <v>0</v>
      </c>
      <c r="AP42" s="47">
        <f t="shared" si="110"/>
        <v>0</v>
      </c>
      <c r="AQ42" s="47">
        <f t="shared" si="110"/>
        <v>0</v>
      </c>
      <c r="AR42" s="47">
        <f t="shared" si="110"/>
        <v>0</v>
      </c>
      <c r="AS42" s="47">
        <f t="shared" si="110"/>
        <v>0</v>
      </c>
      <c r="AT42" s="47">
        <f t="shared" si="110"/>
        <v>0</v>
      </c>
      <c r="AU42" s="47">
        <f t="shared" si="110"/>
        <v>0</v>
      </c>
      <c r="AV42" s="47">
        <f t="shared" si="110"/>
        <v>0</v>
      </c>
      <c r="AW42" s="47">
        <f t="shared" si="110"/>
        <v>0</v>
      </c>
      <c r="AX42" s="48">
        <f t="shared" si="110"/>
        <v>0</v>
      </c>
      <c r="AY42" s="47">
        <f t="shared" si="110"/>
        <v>0</v>
      </c>
      <c r="AZ42" s="47">
        <f t="shared" si="110"/>
        <v>0</v>
      </c>
      <c r="BA42" s="47">
        <f t="shared" si="110"/>
        <v>0</v>
      </c>
      <c r="BB42" s="47">
        <f t="shared" si="110"/>
        <v>0</v>
      </c>
      <c r="BC42" s="47">
        <f t="shared" si="110"/>
        <v>0</v>
      </c>
      <c r="BD42" s="47">
        <f t="shared" si="110"/>
        <v>0</v>
      </c>
      <c r="BE42" s="47">
        <f t="shared" si="110"/>
        <v>0</v>
      </c>
      <c r="BF42" s="47">
        <f t="shared" si="110"/>
        <v>0</v>
      </c>
      <c r="BG42" s="47">
        <f t="shared" si="110"/>
        <v>0</v>
      </c>
      <c r="BH42" s="47">
        <f t="shared" si="110"/>
        <v>0</v>
      </c>
      <c r="BI42" s="47">
        <f t="shared" si="110"/>
        <v>0</v>
      </c>
      <c r="BJ42" s="47">
        <f t="shared" si="110"/>
        <v>0</v>
      </c>
      <c r="BK42" s="47">
        <f t="shared" si="110"/>
        <v>0</v>
      </c>
      <c r="BL42" s="48">
        <f t="shared" si="110"/>
        <v>0</v>
      </c>
      <c r="BM42" s="47">
        <f>BM43</f>
        <v>0</v>
      </c>
      <c r="BN42" s="47">
        <f>BN43</f>
        <v>0</v>
      </c>
      <c r="BO42" s="47">
        <f>BO43</f>
        <v>0</v>
      </c>
      <c r="BP42" s="47">
        <f t="shared" si="110"/>
        <v>0</v>
      </c>
      <c r="BQ42" s="47">
        <f t="shared" si="110"/>
        <v>0</v>
      </c>
      <c r="BR42" s="48">
        <f t="shared" si="110"/>
        <v>0</v>
      </c>
      <c r="BS42" s="47">
        <f t="shared" si="110"/>
        <v>0</v>
      </c>
      <c r="BT42" s="47">
        <f t="shared" si="110"/>
        <v>0</v>
      </c>
      <c r="BU42" s="47">
        <f t="shared" si="110"/>
        <v>0</v>
      </c>
      <c r="BV42" s="47">
        <f t="shared" si="110"/>
        <v>0</v>
      </c>
      <c r="BW42" s="47">
        <f t="shared" si="110"/>
        <v>0</v>
      </c>
      <c r="BX42" s="48">
        <f t="shared" si="110"/>
        <v>0</v>
      </c>
      <c r="BY42" s="47">
        <f t="shared" si="110"/>
        <v>0</v>
      </c>
      <c r="BZ42" s="47">
        <f t="shared" si="110"/>
        <v>0</v>
      </c>
      <c r="CA42" s="47">
        <f t="shared" si="110"/>
        <v>0</v>
      </c>
      <c r="CB42" s="47">
        <f t="shared" si="110"/>
        <v>0</v>
      </c>
      <c r="CC42" s="47">
        <f t="shared" si="110"/>
        <v>0</v>
      </c>
      <c r="CD42" s="47">
        <f t="shared" si="110"/>
        <v>0</v>
      </c>
      <c r="CE42" s="47">
        <f t="shared" si="110"/>
        <v>0</v>
      </c>
      <c r="CF42" s="47">
        <f t="shared" si="110"/>
        <v>0</v>
      </c>
      <c r="CG42" s="47">
        <f t="shared" si="110"/>
        <v>0</v>
      </c>
      <c r="CH42" s="47">
        <f t="shared" si="110"/>
        <v>0</v>
      </c>
      <c r="CI42" s="47">
        <f t="shared" si="110"/>
        <v>0</v>
      </c>
      <c r="CJ42" s="48">
        <f t="shared" ref="CJ42:CU42" si="112">CJ43</f>
        <v>0</v>
      </c>
      <c r="CK42" s="47">
        <f t="shared" si="112"/>
        <v>0</v>
      </c>
      <c r="CL42" s="47">
        <f t="shared" si="112"/>
        <v>0</v>
      </c>
      <c r="CM42" s="47">
        <f t="shared" si="112"/>
        <v>0</v>
      </c>
      <c r="CN42" s="48">
        <v>0</v>
      </c>
      <c r="CO42" s="47">
        <f t="shared" si="112"/>
        <v>0</v>
      </c>
      <c r="CP42" s="47">
        <f t="shared" si="112"/>
        <v>0</v>
      </c>
      <c r="CQ42" s="47">
        <f t="shared" si="112"/>
        <v>0</v>
      </c>
      <c r="CR42" s="47">
        <f t="shared" si="112"/>
        <v>0</v>
      </c>
      <c r="CS42" s="47">
        <f t="shared" si="112"/>
        <v>0</v>
      </c>
      <c r="CT42" s="47">
        <f t="shared" si="112"/>
        <v>0</v>
      </c>
      <c r="CU42" s="47">
        <f t="shared" si="112"/>
        <v>0</v>
      </c>
      <c r="CV42" s="61">
        <f>SUM(CT42*F42)</f>
        <v>0</v>
      </c>
    </row>
    <row r="43" spans="1:100" x14ac:dyDescent="0.25">
      <c r="A43" s="30"/>
      <c r="B43" s="30">
        <v>19</v>
      </c>
      <c r="C43" s="84" t="s">
        <v>153</v>
      </c>
      <c r="D43" s="77">
        <v>11480</v>
      </c>
      <c r="E43" s="15">
        <v>1.6</v>
      </c>
      <c r="F43" s="50">
        <v>1</v>
      </c>
      <c r="G43" s="50"/>
      <c r="H43" s="77">
        <v>1.4</v>
      </c>
      <c r="I43" s="77">
        <v>1.68</v>
      </c>
      <c r="J43" s="77">
        <v>2.23</v>
      </c>
      <c r="K43" s="77">
        <v>2.57</v>
      </c>
      <c r="L43" s="18"/>
      <c r="M43" s="17">
        <f>SUM(L43*$D43*$E43*$F43*$H43*$M$8)</f>
        <v>0</v>
      </c>
      <c r="N43" s="18"/>
      <c r="O43" s="17">
        <f t="shared" si="13"/>
        <v>0</v>
      </c>
      <c r="P43" s="18"/>
      <c r="Q43" s="17">
        <f>SUM(P43*$D43*$E43*$F43*$H43*$Q$8)</f>
        <v>0</v>
      </c>
      <c r="R43" s="16"/>
      <c r="S43" s="17">
        <f>SUM(R43*$D43*$E43*$F43*$H43*$S$8)</f>
        <v>0</v>
      </c>
      <c r="T43" s="18"/>
      <c r="U43" s="17">
        <f>SUM(T43*$D43*$E43*$F43*$H43*$U$8)</f>
        <v>0</v>
      </c>
      <c r="V43" s="16"/>
      <c r="W43" s="19">
        <f>SUM(V43*$D43*$E43*$F43*$H43*$W$8)</f>
        <v>0</v>
      </c>
      <c r="X43" s="78"/>
      <c r="Y43" s="17">
        <f t="shared" si="14"/>
        <v>0</v>
      </c>
      <c r="Z43" s="18"/>
      <c r="AA43" s="17">
        <f>SUM(Z43*$D43*$E43*$F43*$H43*$AA$8)</f>
        <v>0</v>
      </c>
      <c r="AB43" s="18"/>
      <c r="AC43" s="17">
        <f>SUM(AB43*$D43*$E43*$F43*$H43*$AC$8)</f>
        <v>0</v>
      </c>
      <c r="AD43" s="18"/>
      <c r="AE43" s="17">
        <f>SUM(AD43*$D43*$E43*$F43*$H43*$AE$8)</f>
        <v>0</v>
      </c>
      <c r="AF43" s="16"/>
      <c r="AG43" s="17">
        <f>AF43*$D43*$E43*$F43*$I43*$AG$8</f>
        <v>0</v>
      </c>
      <c r="AH43" s="16"/>
      <c r="AI43" s="17">
        <f>AH43*$D43*$E43*$F43*$I43*$AI$8</f>
        <v>0</v>
      </c>
      <c r="AJ43" s="21"/>
      <c r="AK43" s="17">
        <f>SUM(AJ43*$D43*$E43*$F43*$H43*$AK$8)</f>
        <v>0</v>
      </c>
      <c r="AL43" s="16"/>
      <c r="AM43" s="19">
        <f>SUM(AL43*$D43*$E43*$F43*$H43*$AM$8)</f>
        <v>0</v>
      </c>
      <c r="AN43" s="18"/>
      <c r="AO43" s="17">
        <f>SUM(AN43*$D43*$E43*$F43*$H43*$AO$8)</f>
        <v>0</v>
      </c>
      <c r="AP43" s="18"/>
      <c r="AQ43" s="17">
        <f>SUM(AP43*$D43*$E43*$F43*$H43*$AQ$8)</f>
        <v>0</v>
      </c>
      <c r="AR43" s="18"/>
      <c r="AS43" s="17">
        <f>SUM(AR43*$D43*$E43*$F43*$H43*$AS$8)</f>
        <v>0</v>
      </c>
      <c r="AT43" s="18"/>
      <c r="AU43" s="17">
        <f>SUM(AT43*$D43*$E43*$F43*$H43*$AU$8)</f>
        <v>0</v>
      </c>
      <c r="AV43" s="18"/>
      <c r="AW43" s="17">
        <f>SUM(AV43*$D43*$E43*$F43*$H43*$AW$8)</f>
        <v>0</v>
      </c>
      <c r="AX43" s="16"/>
      <c r="AY43" s="17">
        <f>SUM(AX43*$D43*$E43*$F43*$H43*$AY$8)</f>
        <v>0</v>
      </c>
      <c r="AZ43" s="18"/>
      <c r="BA43" s="17">
        <f>SUM(AZ43*$D43*$E43*$F43*$H43*$BA$8)</f>
        <v>0</v>
      </c>
      <c r="BB43" s="18"/>
      <c r="BC43" s="17">
        <f>SUM(BB43*$D43*$E43*$F43*$H43*$BC$8)</f>
        <v>0</v>
      </c>
      <c r="BD43" s="18"/>
      <c r="BE43" s="17">
        <f>SUM(BD43*$D43*$E43*$F43*$H43*$BE$8)</f>
        <v>0</v>
      </c>
      <c r="BF43" s="18"/>
      <c r="BG43" s="17">
        <f>SUM(BF43*$D43*$E43*$F43*$H43*$BG$8)</f>
        <v>0</v>
      </c>
      <c r="BH43" s="18"/>
      <c r="BI43" s="17">
        <f>SUM(BH43*$D43*$E43*$F43*$H43*$BI$8)</f>
        <v>0</v>
      </c>
      <c r="BJ43" s="18"/>
      <c r="BK43" s="17">
        <f>BJ43*$D43*$E43*$F43*$I43*$BK$8</f>
        <v>0</v>
      </c>
      <c r="BL43" s="16"/>
      <c r="BM43" s="17">
        <f>BL43*$D43*$E43*$F43*$I43*$BM$8</f>
        <v>0</v>
      </c>
      <c r="BN43" s="18"/>
      <c r="BO43" s="17">
        <f>BN43*$D43*$E43*$F43*$I43*$BO$8</f>
        <v>0</v>
      </c>
      <c r="BP43" s="18"/>
      <c r="BQ43" s="17">
        <f>BP43*$D43*$E43*$F43*$I43*$BQ$8</f>
        <v>0</v>
      </c>
      <c r="BR43" s="16"/>
      <c r="BS43" s="17">
        <f>BR43*$D43*$E43*$F43*$I43*$BS$8</f>
        <v>0</v>
      </c>
      <c r="BT43" s="16"/>
      <c r="BU43" s="17">
        <f>BT43*$D43*$E43*$F43*$I43*$BU$8</f>
        <v>0</v>
      </c>
      <c r="BV43" s="18"/>
      <c r="BW43" s="17">
        <f>BV43*$D43*$E43*$F43*$I43*$BW$8</f>
        <v>0</v>
      </c>
      <c r="BX43" s="16"/>
      <c r="BY43" s="17">
        <f>BX43*$D43*$E43*$F43*$I43*$BY$8</f>
        <v>0</v>
      </c>
      <c r="BZ43" s="18"/>
      <c r="CA43" s="17">
        <f>BZ43*$D43*$E43*$F43*$I43*$CA$8</f>
        <v>0</v>
      </c>
      <c r="CB43" s="18"/>
      <c r="CC43" s="17">
        <f>CB43*$D43*$E43*$F43*$I43*$CC$8</f>
        <v>0</v>
      </c>
      <c r="CD43" s="18"/>
      <c r="CE43" s="17">
        <f>CD43*$D43*$E43*$F43*$I43*$CE$8</f>
        <v>0</v>
      </c>
      <c r="CF43" s="18"/>
      <c r="CG43" s="17">
        <f>CF43*$D43*$E43*$F43*$I43*$CG$8</f>
        <v>0</v>
      </c>
      <c r="CH43" s="18"/>
      <c r="CI43" s="17">
        <f>CH43*$D43*$E43*$F43*$I43*$CI$8</f>
        <v>0</v>
      </c>
      <c r="CJ43" s="16"/>
      <c r="CK43" s="17">
        <f>CJ43*$D43*$E43*$F43*$I43*$CK$8</f>
        <v>0</v>
      </c>
      <c r="CL43" s="18"/>
      <c r="CM43" s="17">
        <f>CL43*$D43*$E43*$F43*$I43*$CM$8</f>
        <v>0</v>
      </c>
      <c r="CN43" s="16"/>
      <c r="CO43" s="17">
        <f>CN43*$D43*$E43*$F43*$J43*$CO$8</f>
        <v>0</v>
      </c>
      <c r="CP43" s="18"/>
      <c r="CQ43" s="17">
        <f>CP43*$D43*$E43*$F43*$K43*$CQ$8</f>
        <v>0</v>
      </c>
      <c r="CR43" s="17"/>
      <c r="CS43" s="17">
        <f>CR43*D43*E43*F43</f>
        <v>0</v>
      </c>
      <c r="CT43" s="62">
        <f>SUM(N43+L43+X43+P43+R43+Z43+V43+T43+AB43+AF43+AD43+AH43+AJ43+AN43+BJ43+BP43+AL43+AX43+AZ43+CB43+CD43+BZ43+CF43+CH43+BT43+BV43+AP43+AR43+AT43+AV43+BL43+BN43+BR43+BB43+BD43+BF43+BH43+BX43+CJ43+CL43+CN43+CP43+CR43)</f>
        <v>0</v>
      </c>
      <c r="CU43" s="62">
        <f>SUM(O43+M43+Y43+Q43+S43+AA43+W43+U43+AC43+AG43+AE43+AI43+AK43+AO43+BK43+BQ43+AM43+AY43+BA43+CC43+CE43+CA43+CG43+CI43+BU43+BW43+AQ43+AS43+AU43+AW43+BM43+BO43+BS43+BC43+BE43+BG43+BI43+BY43+CK43+CM43+CO43+CQ43+CS43)</f>
        <v>0</v>
      </c>
      <c r="CV43" s="61">
        <f>SUM(CT43*F43)</f>
        <v>0</v>
      </c>
    </row>
    <row r="44" spans="1:100" s="66" customFormat="1" x14ac:dyDescent="0.25">
      <c r="A44" s="53">
        <v>11</v>
      </c>
      <c r="B44" s="53"/>
      <c r="C44" s="75" t="s">
        <v>154</v>
      </c>
      <c r="D44" s="77">
        <v>11480</v>
      </c>
      <c r="E44" s="46">
        <v>1.49</v>
      </c>
      <c r="F44" s="40">
        <v>1</v>
      </c>
      <c r="G44" s="40"/>
      <c r="H44" s="80"/>
      <c r="I44" s="80"/>
      <c r="J44" s="80"/>
      <c r="K44" s="80">
        <v>2.57</v>
      </c>
      <c r="L44" s="24">
        <f t="shared" ref="L44" si="113">SUM(L45:L46)</f>
        <v>3</v>
      </c>
      <c r="M44" s="24">
        <f>SUM(M45:M46)</f>
        <v>65573.759999999995</v>
      </c>
      <c r="N44" s="24">
        <f t="shared" ref="N44:BR44" si="114">SUM(N45:N46)</f>
        <v>0</v>
      </c>
      <c r="O44" s="24">
        <f t="shared" si="114"/>
        <v>0</v>
      </c>
      <c r="P44" s="24">
        <f t="shared" si="114"/>
        <v>54</v>
      </c>
      <c r="Q44" s="24">
        <f>SUM(Q45:Q46)</f>
        <v>1180327.68</v>
      </c>
      <c r="R44" s="64">
        <f t="shared" ref="R44" si="115">SUM(R45:R46)</f>
        <v>0</v>
      </c>
      <c r="S44" s="24">
        <f>SUM(S45:S46)</f>
        <v>0</v>
      </c>
      <c r="T44" s="24">
        <f t="shared" ref="T44" si="116">SUM(T45:T46)</f>
        <v>0</v>
      </c>
      <c r="U44" s="24">
        <f>SUM(U45:U46)</f>
        <v>0</v>
      </c>
      <c r="V44" s="64">
        <f t="shared" ref="V44" si="117">SUM(V45:V46)</f>
        <v>0</v>
      </c>
      <c r="W44" s="64">
        <f>SUM(W45:W46)</f>
        <v>0</v>
      </c>
      <c r="X44" s="24">
        <f t="shared" ref="X44" si="118">SUM(X45:X46)</f>
        <v>0</v>
      </c>
      <c r="Y44" s="24">
        <f t="shared" si="114"/>
        <v>0</v>
      </c>
      <c r="Z44" s="24">
        <f t="shared" si="114"/>
        <v>0</v>
      </c>
      <c r="AA44" s="24">
        <f t="shared" si="114"/>
        <v>0</v>
      </c>
      <c r="AB44" s="24">
        <f t="shared" si="114"/>
        <v>0</v>
      </c>
      <c r="AC44" s="24">
        <f t="shared" si="114"/>
        <v>0</v>
      </c>
      <c r="AD44" s="24">
        <f t="shared" si="114"/>
        <v>0</v>
      </c>
      <c r="AE44" s="24">
        <f>SUM(AE45:AE46)</f>
        <v>0</v>
      </c>
      <c r="AF44" s="64">
        <f t="shared" ref="AF44" si="119">SUM(AF45:AF46)</f>
        <v>0</v>
      </c>
      <c r="AG44" s="24">
        <f t="shared" si="114"/>
        <v>0</v>
      </c>
      <c r="AH44" s="48">
        <f t="shared" si="114"/>
        <v>0</v>
      </c>
      <c r="AI44" s="47">
        <f t="shared" si="114"/>
        <v>0</v>
      </c>
      <c r="AJ44" s="48">
        <v>50</v>
      </c>
      <c r="AK44" s="47">
        <f t="shared" si="114"/>
        <v>1092896</v>
      </c>
      <c r="AL44" s="48">
        <f t="shared" si="114"/>
        <v>0</v>
      </c>
      <c r="AM44" s="48">
        <f>SUM(AM45:AM46)</f>
        <v>0</v>
      </c>
      <c r="AN44" s="47">
        <f t="shared" ref="AN44" si="120">SUM(AN45:AN46)</f>
        <v>0</v>
      </c>
      <c r="AO44" s="47">
        <f t="shared" si="114"/>
        <v>0</v>
      </c>
      <c r="AP44" s="47">
        <f t="shared" si="114"/>
        <v>0</v>
      </c>
      <c r="AQ44" s="47">
        <f>SUM(AQ45:AQ46)</f>
        <v>0</v>
      </c>
      <c r="AR44" s="47">
        <f t="shared" ref="AR44" si="121">SUM(AR45:AR46)</f>
        <v>0</v>
      </c>
      <c r="AS44" s="47">
        <f>SUM(AS45:AS46)</f>
        <v>0</v>
      </c>
      <c r="AT44" s="47">
        <f t="shared" ref="AT44" si="122">SUM(AT45:AT46)</f>
        <v>0</v>
      </c>
      <c r="AU44" s="47">
        <f>SUM(AU45:AU46)</f>
        <v>0</v>
      </c>
      <c r="AV44" s="47">
        <f t="shared" ref="AV44" si="123">SUM(AV45:AV46)</f>
        <v>0</v>
      </c>
      <c r="AW44" s="47">
        <f>SUM(AW45:AW46)</f>
        <v>0</v>
      </c>
      <c r="AX44" s="48">
        <f>SUM(AX45:AX46)</f>
        <v>0</v>
      </c>
      <c r="AY44" s="47">
        <f>SUM(AY45:AY46)</f>
        <v>0</v>
      </c>
      <c r="AZ44" s="47">
        <f>SUM(AZ45:AZ46)</f>
        <v>0</v>
      </c>
      <c r="BA44" s="47">
        <f>SUM(BA45:BA46)</f>
        <v>0</v>
      </c>
      <c r="BB44" s="47">
        <f t="shared" ref="BB44" si="124">SUM(BB45:BB46)</f>
        <v>0</v>
      </c>
      <c r="BC44" s="47">
        <f>SUM(BC45:BC46)</f>
        <v>0</v>
      </c>
      <c r="BD44" s="47">
        <f t="shared" ref="BD44" si="125">SUM(BD45:BD46)</f>
        <v>0</v>
      </c>
      <c r="BE44" s="47">
        <f>SUM(BE45:BE46)</f>
        <v>0</v>
      </c>
      <c r="BF44" s="47">
        <f t="shared" ref="BF44" si="126">SUM(BF45:BF46)</f>
        <v>0</v>
      </c>
      <c r="BG44" s="47">
        <f>SUM(BG45:BG46)</f>
        <v>0</v>
      </c>
      <c r="BH44" s="47">
        <f>SUM(BH45:BH46)</f>
        <v>0</v>
      </c>
      <c r="BI44" s="47">
        <f>SUM(BI45:BI46)</f>
        <v>0</v>
      </c>
      <c r="BJ44" s="47">
        <f t="shared" ref="BJ44" si="127">SUM(BJ45:BJ46)</f>
        <v>0</v>
      </c>
      <c r="BK44" s="47">
        <f t="shared" si="114"/>
        <v>0</v>
      </c>
      <c r="BL44" s="48">
        <f t="shared" si="114"/>
        <v>0</v>
      </c>
      <c r="BM44" s="47">
        <f>SUM(BM45:BM46)</f>
        <v>0</v>
      </c>
      <c r="BN44" s="47">
        <f t="shared" ref="BN44" si="128">SUM(BN45:BN46)</f>
        <v>0</v>
      </c>
      <c r="BO44" s="47">
        <f>SUM(BO45:BO46)</f>
        <v>0</v>
      </c>
      <c r="BP44" s="47">
        <f t="shared" ref="BP44" si="129">SUM(BP45:BP46)</f>
        <v>7</v>
      </c>
      <c r="BQ44" s="47">
        <f t="shared" si="114"/>
        <v>183606.52799999999</v>
      </c>
      <c r="BR44" s="48">
        <f t="shared" si="114"/>
        <v>40</v>
      </c>
      <c r="BS44" s="47">
        <f>SUM(BS45:BS46)</f>
        <v>1049180.1599999999</v>
      </c>
      <c r="BT44" s="47">
        <f t="shared" ref="BT44:BU44" si="130">SUM(BT45:BT46)</f>
        <v>7</v>
      </c>
      <c r="BU44" s="47">
        <f t="shared" si="130"/>
        <v>183606.52799999999</v>
      </c>
      <c r="BV44" s="47">
        <f>SUM(BV45:BV46)</f>
        <v>0</v>
      </c>
      <c r="BW44" s="47">
        <f>SUM(BW45:BW46)</f>
        <v>0</v>
      </c>
      <c r="BX44" s="48">
        <f t="shared" ref="BX44" si="131">SUM(BX45:BX46)</f>
        <v>0</v>
      </c>
      <c r="BY44" s="47">
        <f>SUM(BY45:BY46)</f>
        <v>0</v>
      </c>
      <c r="BZ44" s="47">
        <f>SUM(BZ45:BZ46)</f>
        <v>0</v>
      </c>
      <c r="CA44" s="47">
        <f>SUM(CA45:CA46)</f>
        <v>0</v>
      </c>
      <c r="CB44" s="47">
        <f t="shared" ref="CB44:CU44" si="132">SUM(CB45:CB46)</f>
        <v>0</v>
      </c>
      <c r="CC44" s="47">
        <f t="shared" si="132"/>
        <v>0</v>
      </c>
      <c r="CD44" s="47">
        <f t="shared" si="132"/>
        <v>7</v>
      </c>
      <c r="CE44" s="47">
        <f t="shared" si="132"/>
        <v>183606.52799999999</v>
      </c>
      <c r="CF44" s="47">
        <f t="shared" si="132"/>
        <v>0</v>
      </c>
      <c r="CG44" s="47">
        <f t="shared" si="132"/>
        <v>0</v>
      </c>
      <c r="CH44" s="47">
        <f t="shared" si="132"/>
        <v>0</v>
      </c>
      <c r="CI44" s="47">
        <f t="shared" si="132"/>
        <v>0</v>
      </c>
      <c r="CJ44" s="48">
        <f t="shared" si="132"/>
        <v>0</v>
      </c>
      <c r="CK44" s="47">
        <f t="shared" si="132"/>
        <v>0</v>
      </c>
      <c r="CL44" s="47">
        <f t="shared" si="132"/>
        <v>0</v>
      </c>
      <c r="CM44" s="47">
        <f t="shared" si="132"/>
        <v>0</v>
      </c>
      <c r="CN44" s="48">
        <v>0</v>
      </c>
      <c r="CO44" s="47">
        <f t="shared" si="132"/>
        <v>0</v>
      </c>
      <c r="CP44" s="47">
        <f t="shared" si="132"/>
        <v>0</v>
      </c>
      <c r="CQ44" s="47">
        <f t="shared" si="132"/>
        <v>0</v>
      </c>
      <c r="CR44" s="47">
        <f t="shared" si="132"/>
        <v>0</v>
      </c>
      <c r="CS44" s="47">
        <f t="shared" si="132"/>
        <v>0</v>
      </c>
      <c r="CT44" s="47">
        <f t="shared" si="132"/>
        <v>168</v>
      </c>
      <c r="CU44" s="47">
        <f t="shared" si="132"/>
        <v>3938797.1839999994</v>
      </c>
      <c r="CV44" s="61"/>
    </row>
    <row r="45" spans="1:100" x14ac:dyDescent="0.25">
      <c r="A45" s="30"/>
      <c r="B45" s="30">
        <v>20</v>
      </c>
      <c r="C45" s="76" t="s">
        <v>155</v>
      </c>
      <c r="D45" s="77">
        <v>11480</v>
      </c>
      <c r="E45" s="15">
        <v>1.49</v>
      </c>
      <c r="F45" s="31">
        <v>1</v>
      </c>
      <c r="G45" s="31"/>
      <c r="H45" s="77">
        <v>1.4</v>
      </c>
      <c r="I45" s="77">
        <v>1.68</v>
      </c>
      <c r="J45" s="77">
        <v>2.23</v>
      </c>
      <c r="K45" s="77">
        <v>2.57</v>
      </c>
      <c r="L45" s="18"/>
      <c r="M45" s="17">
        <f>SUM(L45*$D45*$E45*$F45*$H45*$M$8)</f>
        <v>0</v>
      </c>
      <c r="N45" s="18">
        <v>0</v>
      </c>
      <c r="O45" s="17">
        <f t="shared" si="13"/>
        <v>0</v>
      </c>
      <c r="P45" s="18">
        <v>0</v>
      </c>
      <c r="Q45" s="17">
        <f>SUM(P45*$D45*$E45*$F45*$H45*$Q$8)</f>
        <v>0</v>
      </c>
      <c r="R45" s="16">
        <v>0</v>
      </c>
      <c r="S45" s="17">
        <f>SUM(R45*$D45*$E45*$F45*$H45*$S$8)</f>
        <v>0</v>
      </c>
      <c r="T45" s="18">
        <v>0</v>
      </c>
      <c r="U45" s="17">
        <f>SUM(T45*$D45*$E45*$F45*$H45*$U$8)</f>
        <v>0</v>
      </c>
      <c r="V45" s="16"/>
      <c r="W45" s="19">
        <f>SUM(V45*$D45*$E45*$F45*$H45*$W$8)</f>
        <v>0</v>
      </c>
      <c r="X45" s="78"/>
      <c r="Y45" s="17">
        <f t="shared" si="14"/>
        <v>0</v>
      </c>
      <c r="Z45" s="18">
        <v>0</v>
      </c>
      <c r="AA45" s="17">
        <f>SUM(Z45*$D45*$E45*$F45*$H45*$AA$8)</f>
        <v>0</v>
      </c>
      <c r="AB45" s="18">
        <v>0</v>
      </c>
      <c r="AC45" s="17">
        <f>SUM(AB45*$D45*$E45*$F45*$H45*$AC$8)</f>
        <v>0</v>
      </c>
      <c r="AD45" s="18"/>
      <c r="AE45" s="17">
        <f>SUM(AD45*$D45*$E45*$F45*$H45*$AE$8)</f>
        <v>0</v>
      </c>
      <c r="AF45" s="16">
        <v>0</v>
      </c>
      <c r="AG45" s="17">
        <f>AF45*$D45*$E45*$F45*$I45*$AG$8</f>
        <v>0</v>
      </c>
      <c r="AH45" s="16">
        <v>0</v>
      </c>
      <c r="AI45" s="17">
        <f>AH45*$D45*$E45*$F45*$I45*$AI$8</f>
        <v>0</v>
      </c>
      <c r="AJ45" s="21"/>
      <c r="AK45" s="17">
        <f>SUM(AJ45*$D45*$E45*$F45*$H45*$AK$8)</f>
        <v>0</v>
      </c>
      <c r="AL45" s="16"/>
      <c r="AM45" s="19">
        <f>SUM(AL45*$D45*$E45*$F45*$H45*$AM$8)</f>
        <v>0</v>
      </c>
      <c r="AN45" s="18">
        <v>0</v>
      </c>
      <c r="AO45" s="17">
        <f>SUM(AN45*$D45*$E45*$F45*$H45*$AO$8)</f>
        <v>0</v>
      </c>
      <c r="AP45" s="18">
        <v>0</v>
      </c>
      <c r="AQ45" s="17">
        <f>SUM(AP45*$D45*$E45*$F45*$H45*$AQ$8)</f>
        <v>0</v>
      </c>
      <c r="AR45" s="18"/>
      <c r="AS45" s="17">
        <f>SUM(AR45*$D45*$E45*$F45*$H45*$AS$8)</f>
        <v>0</v>
      </c>
      <c r="AT45" s="18"/>
      <c r="AU45" s="17">
        <f>SUM(AT45*$D45*$E45*$F45*$H45*$AU$8)</f>
        <v>0</v>
      </c>
      <c r="AV45" s="18"/>
      <c r="AW45" s="17">
        <f>SUM(AV45*$D45*$E45*$F45*$H45*$AW$8)</f>
        <v>0</v>
      </c>
      <c r="AX45" s="16">
        <v>0</v>
      </c>
      <c r="AY45" s="17">
        <f>SUM(AX45*$D45*$E45*$F45*$H45*$AY$8)</f>
        <v>0</v>
      </c>
      <c r="AZ45" s="18">
        <v>0</v>
      </c>
      <c r="BA45" s="17">
        <f>SUM(AZ45*$D45*$E45*$F45*$H45*$BA$8)</f>
        <v>0</v>
      </c>
      <c r="BB45" s="18">
        <v>0</v>
      </c>
      <c r="BC45" s="17">
        <f>SUM(BB45*$D45*$E45*$F45*$H45*$BC$8)</f>
        <v>0</v>
      </c>
      <c r="BD45" s="18">
        <v>0</v>
      </c>
      <c r="BE45" s="17">
        <f>SUM(BD45*$D45*$E45*$F45*$H45*$BE$8)</f>
        <v>0</v>
      </c>
      <c r="BF45" s="18">
        <v>0</v>
      </c>
      <c r="BG45" s="17">
        <f>SUM(BF45*$D45*$E45*$F45*$H45*$BG$8)</f>
        <v>0</v>
      </c>
      <c r="BH45" s="18"/>
      <c r="BI45" s="17">
        <f>SUM(BH45*$D45*$E45*$F45*$H45*$BI$8)</f>
        <v>0</v>
      </c>
      <c r="BJ45" s="18">
        <v>0</v>
      </c>
      <c r="BK45" s="17">
        <f>BJ45*$D45*$E45*$F45*$I45*$BK$8</f>
        <v>0</v>
      </c>
      <c r="BL45" s="16">
        <v>0</v>
      </c>
      <c r="BM45" s="17">
        <f>BL45*$D45*$E45*$F45*$I45*$BM$8</f>
        <v>0</v>
      </c>
      <c r="BN45" s="18">
        <v>0</v>
      </c>
      <c r="BO45" s="17">
        <f>BN45*$D45*$E45*$F45*$I45*$BO$8</f>
        <v>0</v>
      </c>
      <c r="BP45" s="18">
        <v>0</v>
      </c>
      <c r="BQ45" s="17">
        <f>BP45*$D45*$E45*$F45*$I45*$BQ$8</f>
        <v>0</v>
      </c>
      <c r="BR45" s="20"/>
      <c r="BS45" s="17">
        <f>BR45*$D45*$E45*$F45*$I45*$BS$8</f>
        <v>0</v>
      </c>
      <c r="BT45" s="20"/>
      <c r="BU45" s="17">
        <f>BT45*$D45*$E45*$F45*$I45*$BU$8</f>
        <v>0</v>
      </c>
      <c r="BV45" s="18"/>
      <c r="BW45" s="17">
        <f>BV45*$D45*$E45*$F45*$I45*$BW$8</f>
        <v>0</v>
      </c>
      <c r="BX45" s="16"/>
      <c r="BY45" s="17">
        <f>BX45*$D45*$E45*$F45*$I45*$BY$8</f>
        <v>0</v>
      </c>
      <c r="BZ45" s="18">
        <v>0</v>
      </c>
      <c r="CA45" s="17">
        <f>BZ45*$D45*$E45*$F45*$I45*$CA$8</f>
        <v>0</v>
      </c>
      <c r="CB45" s="18"/>
      <c r="CC45" s="17">
        <f>CB45*$D45*$E45*$F45*$I45*$CC$8</f>
        <v>0</v>
      </c>
      <c r="CD45" s="18">
        <v>0</v>
      </c>
      <c r="CE45" s="17">
        <f>CD45*$D45*$E45*$F45*$I45*$CE$8</f>
        <v>0</v>
      </c>
      <c r="CF45" s="18">
        <v>0</v>
      </c>
      <c r="CG45" s="17">
        <f>CF45*$D45*$E45*$F45*$I45*$CG$8</f>
        <v>0</v>
      </c>
      <c r="CH45" s="22"/>
      <c r="CI45" s="17">
        <f>CH45*$D45*$E45*$F45*$I45*$CI$8</f>
        <v>0</v>
      </c>
      <c r="CJ45" s="16"/>
      <c r="CK45" s="17">
        <f>CJ45*$D45*$E45*$F45*$I45*$CK$8</f>
        <v>0</v>
      </c>
      <c r="CL45" s="18">
        <v>0</v>
      </c>
      <c r="CM45" s="17">
        <f>CL45*$D45*$E45*$F45*$I45*$CM$8</f>
        <v>0</v>
      </c>
      <c r="CN45" s="16">
        <v>0</v>
      </c>
      <c r="CO45" s="17">
        <f>CN45*$D45*$E45*$F45*$J45*$CO$8</f>
        <v>0</v>
      </c>
      <c r="CP45" s="18">
        <v>0</v>
      </c>
      <c r="CQ45" s="17">
        <f>CP45*$D45*$E45*$F45*$K45*$CQ$8</f>
        <v>0</v>
      </c>
      <c r="CR45" s="17"/>
      <c r="CS45" s="17">
        <f>CR45*D45*E45*F45</f>
        <v>0</v>
      </c>
      <c r="CT45" s="62">
        <f>SUM(N45+L45+X45+P45+R45+Z45+V45+T45+AB45+AF45+AD45+AH45+AJ45+AN45+BJ45+BP45+AL45+AX45+AZ45+CB45+CD45+BZ45+CF45+CH45+BT45+BV45+AP45+AR45+AT45+AV45+BL45+BN45+BR45+BB45+BD45+BF45+BH45+BX45+CJ45+CL45+CN45+CP45+CR45)</f>
        <v>0</v>
      </c>
      <c r="CU45" s="62">
        <f>SUM(O45+M45+Y45+Q45+S45+AA45+W45+U45+AC45+AG45+AE45+AI45+AK45+AO45+BK45+BQ45+AM45+AY45+BA45+CC45+CE45+CA45+CG45+CI45+BU45+BW45+AQ45+AS45+AU45+AW45+BM45+BO45+BS45+BC45+BE45+BG45+BI45+BY45+CK45+CM45+CO45+CQ45+CS45)</f>
        <v>0</v>
      </c>
      <c r="CV45" s="61">
        <f>SUM(CT45*F45)</f>
        <v>0</v>
      </c>
    </row>
    <row r="46" spans="1:100" ht="30" x14ac:dyDescent="0.25">
      <c r="A46" s="30"/>
      <c r="B46" s="30">
        <v>21</v>
      </c>
      <c r="C46" s="84" t="s">
        <v>156</v>
      </c>
      <c r="D46" s="77">
        <v>11480</v>
      </c>
      <c r="E46" s="15">
        <v>1.36</v>
      </c>
      <c r="F46" s="31">
        <v>1</v>
      </c>
      <c r="G46" s="31"/>
      <c r="H46" s="77">
        <v>1.4</v>
      </c>
      <c r="I46" s="77">
        <v>1.68</v>
      </c>
      <c r="J46" s="77">
        <v>2.23</v>
      </c>
      <c r="K46" s="77">
        <v>2.57</v>
      </c>
      <c r="L46" s="18">
        <v>3</v>
      </c>
      <c r="M46" s="17">
        <f>SUM(L46*$D46*$E46*$F46*$H46*$M$8)</f>
        <v>65573.759999999995</v>
      </c>
      <c r="N46" s="18"/>
      <c r="O46" s="17">
        <f t="shared" si="13"/>
        <v>0</v>
      </c>
      <c r="P46" s="18">
        <v>54</v>
      </c>
      <c r="Q46" s="17">
        <f>SUM(P46*$D46*$E46*$F46*$H46*$Q$8)</f>
        <v>1180327.68</v>
      </c>
      <c r="R46" s="16"/>
      <c r="S46" s="17">
        <f>SUM(R46*$D46*$E46*$F46*$H46*$S$8)</f>
        <v>0</v>
      </c>
      <c r="T46" s="18"/>
      <c r="U46" s="17">
        <f>SUM(T46*$D46*$E46*$F46*$H46*$U$8)</f>
        <v>0</v>
      </c>
      <c r="V46" s="16"/>
      <c r="W46" s="19">
        <f>SUM(V46*$D46*$E46*$F46*$H46*$W$8)</f>
        <v>0</v>
      </c>
      <c r="X46" s="78"/>
      <c r="Y46" s="17">
        <f t="shared" si="14"/>
        <v>0</v>
      </c>
      <c r="Z46" s="18"/>
      <c r="AA46" s="17">
        <f>SUM(Z46*$D46*$E46*$F46*$H46*$AA$8)</f>
        <v>0</v>
      </c>
      <c r="AB46" s="18"/>
      <c r="AC46" s="17">
        <f>SUM(AB46*$D46*$E46*$F46*$H46*$AC$8)</f>
        <v>0</v>
      </c>
      <c r="AD46" s="18"/>
      <c r="AE46" s="17">
        <f>SUM(AD46*$D46*$E46*$F46*$H46*$AE$8)</f>
        <v>0</v>
      </c>
      <c r="AF46" s="16"/>
      <c r="AG46" s="17">
        <f>AF46*$D46*$E46*$F46*$I46*$AG$8</f>
        <v>0</v>
      </c>
      <c r="AH46" s="16"/>
      <c r="AI46" s="17">
        <f>AH46*$D46*$E46*$F46*$I46*$AI$8</f>
        <v>0</v>
      </c>
      <c r="AJ46" s="21">
        <v>50</v>
      </c>
      <c r="AK46" s="17">
        <f>SUM(AJ46*$D46*$E46*$F46*$H46*$AK$8)</f>
        <v>1092896</v>
      </c>
      <c r="AL46" s="16"/>
      <c r="AM46" s="19">
        <f>SUM(AL46*$D46*$E46*$F46*$H46*$AM$8)</f>
        <v>0</v>
      </c>
      <c r="AN46" s="18"/>
      <c r="AO46" s="17">
        <f>SUM(AN46*$D46*$E46*$F46*$H46*$AO$8)</f>
        <v>0</v>
      </c>
      <c r="AP46" s="18"/>
      <c r="AQ46" s="17">
        <f>SUM(AP46*$D46*$E46*$F46*$H46*$AQ$8)</f>
        <v>0</v>
      </c>
      <c r="AR46" s="18"/>
      <c r="AS46" s="17">
        <f>SUM(AR46*$D46*$E46*$F46*$H46*$AS$8)</f>
        <v>0</v>
      </c>
      <c r="AT46" s="18"/>
      <c r="AU46" s="17">
        <f>SUM(AT46*$D46*$E46*$F46*$H46*$AU$8)</f>
        <v>0</v>
      </c>
      <c r="AV46" s="18"/>
      <c r="AW46" s="17">
        <f>SUM(AV46*$D46*$E46*$F46*$H46*$AW$8)</f>
        <v>0</v>
      </c>
      <c r="AX46" s="16"/>
      <c r="AY46" s="17">
        <f>SUM(AX46*$D46*$E46*$F46*$H46*$AY$8)</f>
        <v>0</v>
      </c>
      <c r="AZ46" s="18"/>
      <c r="BA46" s="17">
        <f>SUM(AZ46*$D46*$E46*$F46*$H46*$BA$8)</f>
        <v>0</v>
      </c>
      <c r="BB46" s="18"/>
      <c r="BC46" s="17">
        <f>SUM(BB46*$D46*$E46*$F46*$H46*$BC$8)</f>
        <v>0</v>
      </c>
      <c r="BD46" s="18"/>
      <c r="BE46" s="17">
        <f>SUM(BD46*$D46*$E46*$F46*$H46*$BE$8)</f>
        <v>0</v>
      </c>
      <c r="BF46" s="18"/>
      <c r="BG46" s="17">
        <f>SUM(BF46*$D46*$E46*$F46*$H46*$BG$8)</f>
        <v>0</v>
      </c>
      <c r="BH46" s="18"/>
      <c r="BI46" s="17">
        <f>SUM(BH46*$D46*$E46*$F46*$H46*$BI$8)</f>
        <v>0</v>
      </c>
      <c r="BJ46" s="18"/>
      <c r="BK46" s="17">
        <f>BJ46*$D46*$E46*$F46*$I46*$BK$8</f>
        <v>0</v>
      </c>
      <c r="BL46" s="16"/>
      <c r="BM46" s="17">
        <f>BL46*$D46*$E46*$F46*$I46*$BM$8</f>
        <v>0</v>
      </c>
      <c r="BN46" s="18"/>
      <c r="BO46" s="17">
        <f>BN46*$D46*$E46*$F46*$I46*$BO$8</f>
        <v>0</v>
      </c>
      <c r="BP46" s="18">
        <v>7</v>
      </c>
      <c r="BQ46" s="17">
        <f>BP46*$D46*$E46*$F46*$I46*$BQ$8</f>
        <v>183606.52799999999</v>
      </c>
      <c r="BR46" s="20">
        <v>40</v>
      </c>
      <c r="BS46" s="17">
        <f>BR46*$D46*$E46*$F46*$I46*$BS$8</f>
        <v>1049180.1599999999</v>
      </c>
      <c r="BT46" s="16">
        <v>7</v>
      </c>
      <c r="BU46" s="17">
        <f>BT46*$D46*$E46*$F46*$I46*$BU$8</f>
        <v>183606.52799999999</v>
      </c>
      <c r="BV46" s="18"/>
      <c r="BW46" s="17">
        <f>BV46*$D46*$E46*$F46*$I46*$BW$8</f>
        <v>0</v>
      </c>
      <c r="BX46" s="16"/>
      <c r="BY46" s="17">
        <f>BX46*$D46*$E46*$F46*$I46*$BY$8</f>
        <v>0</v>
      </c>
      <c r="BZ46" s="18"/>
      <c r="CA46" s="17">
        <f>BZ46*$D46*$E46*$F46*$I46*$CA$8</f>
        <v>0</v>
      </c>
      <c r="CB46" s="18"/>
      <c r="CC46" s="17">
        <f>CB46*$D46*$E46*$F46*$I46*$CC$8</f>
        <v>0</v>
      </c>
      <c r="CD46" s="18">
        <v>7</v>
      </c>
      <c r="CE46" s="17">
        <f>CD46*$D46*$E46*$F46*$I46*$CE$8</f>
        <v>183606.52799999999</v>
      </c>
      <c r="CF46" s="18"/>
      <c r="CG46" s="17">
        <f>CF46*$D46*$E46*$F46*$I46*$CG$8</f>
        <v>0</v>
      </c>
      <c r="CH46" s="18"/>
      <c r="CI46" s="17">
        <f>CH46*$D46*$E46*$F46*$I46*$CI$8</f>
        <v>0</v>
      </c>
      <c r="CJ46" s="16"/>
      <c r="CK46" s="17">
        <f>CJ46*$D46*$E46*$F46*$I46*$CK$8</f>
        <v>0</v>
      </c>
      <c r="CL46" s="18"/>
      <c r="CM46" s="17">
        <f>CL46*$D46*$E46*$F46*$I46*$CM$8</f>
        <v>0</v>
      </c>
      <c r="CN46" s="16"/>
      <c r="CO46" s="17">
        <f>CN46*$D46*$E46*$F46*$J46*$CO$8</f>
        <v>0</v>
      </c>
      <c r="CP46" s="18"/>
      <c r="CQ46" s="17">
        <f>CP46*$D46*$E46*$F46*$K46*$CQ$8</f>
        <v>0</v>
      </c>
      <c r="CR46" s="17"/>
      <c r="CS46" s="17">
        <f>CR46*D46*E46*F46</f>
        <v>0</v>
      </c>
      <c r="CT46" s="62">
        <f>SUM(N46+L46+X46+P46+R46+Z46+V46+T46+AB46+AF46+AD46+AH46+AJ46+AN46+BJ46+BP46+AL46+AX46+AZ46+CB46+CD46+BZ46+CF46+CH46+BT46+BV46+AP46+AR46+AT46+AV46+BL46+BN46+BR46+BB46+BD46+BF46+BH46+BX46+CJ46+CL46+CN46+CP46+CR46)</f>
        <v>168</v>
      </c>
      <c r="CU46" s="62">
        <f>SUM(O46+M46+Y46+Q46+S46+AA46+W46+U46+AC46+AG46+AE46+AI46+AK46+AO46+BK46+BQ46+AM46+AY46+BA46+CC46+CE46+CA46+CG46+CI46+BU46+BW46+AQ46+AS46+AU46+AW46+BM46+BO46+BS46+BC46+BE46+BG46+BI46+BY46+CK46+CM46+CO46+CQ46+CS46)</f>
        <v>3938797.1839999994</v>
      </c>
      <c r="CV46" s="61">
        <f>SUM(CT46*F46)</f>
        <v>168</v>
      </c>
    </row>
    <row r="47" spans="1:100" s="66" customFormat="1" x14ac:dyDescent="0.25">
      <c r="A47" s="53">
        <v>12</v>
      </c>
      <c r="B47" s="53"/>
      <c r="C47" s="75" t="s">
        <v>157</v>
      </c>
      <c r="D47" s="77">
        <v>11480</v>
      </c>
      <c r="E47" s="46">
        <v>0.92</v>
      </c>
      <c r="F47" s="40">
        <v>1</v>
      </c>
      <c r="G47" s="40"/>
      <c r="H47" s="80">
        <v>1.4</v>
      </c>
      <c r="I47" s="80">
        <v>1.68</v>
      </c>
      <c r="J47" s="80">
        <v>2.23</v>
      </c>
      <c r="K47" s="80">
        <v>2.57</v>
      </c>
      <c r="L47" s="24">
        <f t="shared" ref="L47" si="133">SUM(L48:L57)</f>
        <v>25</v>
      </c>
      <c r="M47" s="24">
        <f>SUM(M48:M57)</f>
        <v>259723.51999999996</v>
      </c>
      <c r="N47" s="24">
        <f t="shared" ref="N47:BR47" si="134">SUM(N48:N57)</f>
        <v>0</v>
      </c>
      <c r="O47" s="24">
        <f t="shared" si="134"/>
        <v>0</v>
      </c>
      <c r="P47" s="24">
        <f t="shared" si="134"/>
        <v>0</v>
      </c>
      <c r="Q47" s="24">
        <f>SUM(Q48:Q57)</f>
        <v>0</v>
      </c>
      <c r="R47" s="64">
        <f t="shared" ref="R47" si="135">SUM(R48:R57)</f>
        <v>0</v>
      </c>
      <c r="S47" s="24">
        <f>SUM(S48:S57)</f>
        <v>0</v>
      </c>
      <c r="T47" s="24">
        <f t="shared" ref="T47" si="136">SUM(T48:T57)</f>
        <v>0</v>
      </c>
      <c r="U47" s="24">
        <f>SUM(U48:U57)</f>
        <v>0</v>
      </c>
      <c r="V47" s="64">
        <f t="shared" ref="V47" si="137">SUM(V48:V57)</f>
        <v>0</v>
      </c>
      <c r="W47" s="64">
        <f>SUM(W48:W57)</f>
        <v>0</v>
      </c>
      <c r="X47" s="24">
        <f t="shared" ref="X47" si="138">SUM(X48:X57)</f>
        <v>0</v>
      </c>
      <c r="Y47" s="24">
        <f t="shared" si="134"/>
        <v>0</v>
      </c>
      <c r="Z47" s="24">
        <f t="shared" si="134"/>
        <v>18</v>
      </c>
      <c r="AA47" s="24">
        <f t="shared" si="134"/>
        <v>222757.91999999998</v>
      </c>
      <c r="AB47" s="24">
        <f t="shared" si="134"/>
        <v>85</v>
      </c>
      <c r="AC47" s="24">
        <f t="shared" si="134"/>
        <v>783510</v>
      </c>
      <c r="AD47" s="24">
        <f t="shared" si="134"/>
        <v>63</v>
      </c>
      <c r="AE47" s="24">
        <f>SUM(AE48:AE57)</f>
        <v>22478299.199999999</v>
      </c>
      <c r="AF47" s="64">
        <f t="shared" ref="AF47" si="139">SUM(AF48:AF57)</f>
        <v>0</v>
      </c>
      <c r="AG47" s="24">
        <f t="shared" si="134"/>
        <v>0</v>
      </c>
      <c r="AH47" s="48">
        <f t="shared" si="134"/>
        <v>30</v>
      </c>
      <c r="AI47" s="47">
        <f t="shared" si="134"/>
        <v>300867.83999999997</v>
      </c>
      <c r="AJ47" s="48">
        <v>0</v>
      </c>
      <c r="AK47" s="47">
        <f t="shared" si="134"/>
        <v>0</v>
      </c>
      <c r="AL47" s="48">
        <f t="shared" si="134"/>
        <v>0</v>
      </c>
      <c r="AM47" s="48">
        <f>SUM(AM48:AM57)</f>
        <v>0</v>
      </c>
      <c r="AN47" s="47">
        <f t="shared" ref="AN47" si="140">SUM(AN48:AN57)</f>
        <v>0</v>
      </c>
      <c r="AO47" s="47">
        <f t="shared" si="134"/>
        <v>0</v>
      </c>
      <c r="AP47" s="47">
        <f t="shared" si="134"/>
        <v>0</v>
      </c>
      <c r="AQ47" s="47">
        <f>SUM(AQ48:AQ57)</f>
        <v>0</v>
      </c>
      <c r="AR47" s="47">
        <f t="shared" ref="AR47" si="141">SUM(AR48:AR57)</f>
        <v>0</v>
      </c>
      <c r="AS47" s="47">
        <f>SUM(AS48:AS57)</f>
        <v>0</v>
      </c>
      <c r="AT47" s="47">
        <f t="shared" ref="AT47" si="142">SUM(AT48:AT57)</f>
        <v>0</v>
      </c>
      <c r="AU47" s="47">
        <f>SUM(AU48:AU57)</f>
        <v>0</v>
      </c>
      <c r="AV47" s="47">
        <f t="shared" ref="AV47" si="143">SUM(AV48:AV57)</f>
        <v>0</v>
      </c>
      <c r="AW47" s="47">
        <f>SUM(AW48:AW57)</f>
        <v>0</v>
      </c>
      <c r="AX47" s="48">
        <f>SUM(AX48:AX57)</f>
        <v>14</v>
      </c>
      <c r="AY47" s="47">
        <f>SUM(AY48:AY57)</f>
        <v>137897.76</v>
      </c>
      <c r="AZ47" s="47">
        <f>SUM(AZ48:AZ57)</f>
        <v>0</v>
      </c>
      <c r="BA47" s="47">
        <f>SUM(BA48:BA57)</f>
        <v>0</v>
      </c>
      <c r="BB47" s="47">
        <f t="shared" ref="BB47" si="144">SUM(BB48:BB57)</f>
        <v>3</v>
      </c>
      <c r="BC47" s="47">
        <f>SUM(BC48:BC57)</f>
        <v>46769.51999999999</v>
      </c>
      <c r="BD47" s="47">
        <f t="shared" ref="BD47" si="145">SUM(BD48:BD57)</f>
        <v>0</v>
      </c>
      <c r="BE47" s="47">
        <f>SUM(BE48:BE57)</f>
        <v>0</v>
      </c>
      <c r="BF47" s="47">
        <f t="shared" ref="BF47" si="146">SUM(BF48:BF57)</f>
        <v>0</v>
      </c>
      <c r="BG47" s="47">
        <f>SUM(BG48:BG57)</f>
        <v>0</v>
      </c>
      <c r="BH47" s="47">
        <f>SUM(BH48:BH57)</f>
        <v>79</v>
      </c>
      <c r="BI47" s="47">
        <f>SUM(BI48:BI57)</f>
        <v>840726.32</v>
      </c>
      <c r="BJ47" s="47">
        <f t="shared" ref="BJ47" si="147">SUM(BJ48:BJ57)</f>
        <v>0</v>
      </c>
      <c r="BK47" s="47">
        <f t="shared" si="134"/>
        <v>0</v>
      </c>
      <c r="BL47" s="48">
        <f t="shared" si="134"/>
        <v>0</v>
      </c>
      <c r="BM47" s="47">
        <f>SUM(BM48:BM57)</f>
        <v>0</v>
      </c>
      <c r="BN47" s="47">
        <f t="shared" ref="BN47" si="148">SUM(BN48:BN57)</f>
        <v>150</v>
      </c>
      <c r="BO47" s="47">
        <f>SUM(BO48:BO57)</f>
        <v>1792670.88</v>
      </c>
      <c r="BP47" s="47">
        <f t="shared" ref="BP47" si="149">SUM(BP48:BP57)</f>
        <v>4</v>
      </c>
      <c r="BQ47" s="47">
        <f t="shared" si="134"/>
        <v>40115.712</v>
      </c>
      <c r="BR47" s="48">
        <f t="shared" si="134"/>
        <v>0</v>
      </c>
      <c r="BS47" s="47">
        <f>SUM(BS48:BS57)</f>
        <v>0</v>
      </c>
      <c r="BT47" s="47">
        <f t="shared" ref="BT47:BU47" si="150">SUM(BT48:BT57)</f>
        <v>33</v>
      </c>
      <c r="BU47" s="47">
        <f t="shared" si="150"/>
        <v>414657.6</v>
      </c>
      <c r="BV47" s="47">
        <f>SUM(BV48:BV57)</f>
        <v>96</v>
      </c>
      <c r="BW47" s="47">
        <f>SUM(BW48:BW57)</f>
        <v>1176663.264</v>
      </c>
      <c r="BX47" s="48">
        <f t="shared" ref="BX47" si="151">SUM(BX48:BX57)</f>
        <v>2</v>
      </c>
      <c r="BY47" s="47">
        <f>SUM(BY48:BY57)</f>
        <v>20057.856</v>
      </c>
      <c r="BZ47" s="47">
        <f>SUM(BZ48:BZ57)</f>
        <v>11</v>
      </c>
      <c r="CA47" s="47">
        <f>SUM(CA48:CA57)</f>
        <v>130376.064</v>
      </c>
      <c r="CB47" s="47">
        <f t="shared" ref="CB47:CU47" si="152">SUM(CB48:CB57)</f>
        <v>0</v>
      </c>
      <c r="CC47" s="47">
        <f t="shared" si="152"/>
        <v>0</v>
      </c>
      <c r="CD47" s="47">
        <f t="shared" si="152"/>
        <v>12</v>
      </c>
      <c r="CE47" s="47">
        <f t="shared" si="152"/>
        <v>181292.15999999997</v>
      </c>
      <c r="CF47" s="47">
        <f t="shared" si="152"/>
        <v>3</v>
      </c>
      <c r="CG47" s="47">
        <f t="shared" si="152"/>
        <v>37608.479999999996</v>
      </c>
      <c r="CH47" s="47">
        <f t="shared" si="152"/>
        <v>0</v>
      </c>
      <c r="CI47" s="47">
        <f t="shared" si="152"/>
        <v>0</v>
      </c>
      <c r="CJ47" s="48">
        <f t="shared" si="152"/>
        <v>31</v>
      </c>
      <c r="CK47" s="47">
        <f t="shared" si="152"/>
        <v>398457.02399999998</v>
      </c>
      <c r="CL47" s="47">
        <f t="shared" si="152"/>
        <v>4</v>
      </c>
      <c r="CM47" s="47">
        <f t="shared" si="152"/>
        <v>40115.712</v>
      </c>
      <c r="CN47" s="48">
        <v>30</v>
      </c>
      <c r="CO47" s="47">
        <f t="shared" si="152"/>
        <v>399366.24</v>
      </c>
      <c r="CP47" s="47">
        <f t="shared" si="152"/>
        <v>2</v>
      </c>
      <c r="CQ47" s="47">
        <f t="shared" si="152"/>
        <v>30683.743999999999</v>
      </c>
      <c r="CR47" s="47">
        <f t="shared" si="152"/>
        <v>0</v>
      </c>
      <c r="CS47" s="47">
        <f t="shared" si="152"/>
        <v>0</v>
      </c>
      <c r="CT47" s="47">
        <f t="shared" si="152"/>
        <v>695</v>
      </c>
      <c r="CU47" s="47">
        <f t="shared" si="152"/>
        <v>29732616.816</v>
      </c>
      <c r="CV47" s="61"/>
    </row>
    <row r="48" spans="1:100" ht="30" customHeight="1" x14ac:dyDescent="0.25">
      <c r="A48" s="30"/>
      <c r="B48" s="30">
        <v>22</v>
      </c>
      <c r="C48" s="84" t="s">
        <v>158</v>
      </c>
      <c r="D48" s="77">
        <v>11480</v>
      </c>
      <c r="E48" s="15">
        <v>2.75</v>
      </c>
      <c r="F48" s="31">
        <v>1</v>
      </c>
      <c r="G48" s="31"/>
      <c r="H48" s="77">
        <v>1.4</v>
      </c>
      <c r="I48" s="77">
        <v>1.68</v>
      </c>
      <c r="J48" s="77">
        <v>2.23</v>
      </c>
      <c r="K48" s="77">
        <v>2.57</v>
      </c>
      <c r="L48" s="18"/>
      <c r="M48" s="17">
        <f t="shared" ref="M48:M57" si="153">SUM(L48*$D48*$E48*$F48*$H48*$M$8)</f>
        <v>0</v>
      </c>
      <c r="N48" s="18"/>
      <c r="O48" s="17">
        <f t="shared" si="13"/>
        <v>0</v>
      </c>
      <c r="P48" s="18"/>
      <c r="Q48" s="17">
        <f t="shared" ref="Q48:Q57" si="154">SUM(P48*$D48*$E48*$F48*$H48*$Q$8)</f>
        <v>0</v>
      </c>
      <c r="R48" s="16"/>
      <c r="S48" s="17">
        <f t="shared" ref="S48:S57" si="155">SUM(R48*$D48*$E48*$F48*$H48*$S$8)</f>
        <v>0</v>
      </c>
      <c r="T48" s="18"/>
      <c r="U48" s="17">
        <f t="shared" ref="U48:U57" si="156">SUM(T48*$D48*$E48*$F48*$H48*$U$8)</f>
        <v>0</v>
      </c>
      <c r="V48" s="16"/>
      <c r="W48" s="19">
        <f t="shared" ref="W48:W57" si="157">SUM(V48*$D48*$E48*$F48*$H48*$W$8)</f>
        <v>0</v>
      </c>
      <c r="X48" s="78"/>
      <c r="Y48" s="17">
        <f t="shared" si="14"/>
        <v>0</v>
      </c>
      <c r="Z48" s="18"/>
      <c r="AA48" s="17">
        <f t="shared" ref="AA48:AA57" si="158">SUM(Z48*$D48*$E48*$F48*$H48*$AA$8)</f>
        <v>0</v>
      </c>
      <c r="AB48" s="18"/>
      <c r="AC48" s="17">
        <f t="shared" ref="AC48:AC57" si="159">SUM(AB48*$D48*$E48*$F48*$H48*$AC$8)</f>
        <v>0</v>
      </c>
      <c r="AD48" s="18"/>
      <c r="AE48" s="17">
        <f t="shared" ref="AE48:AE57" si="160">SUM(AD48*$D48*$E48*$F48*$H48*$AE$8)</f>
        <v>0</v>
      </c>
      <c r="AF48" s="16"/>
      <c r="AG48" s="17">
        <f t="shared" ref="AG48:AG57" si="161">AF48*$D48*$E48*$F48*$I48*$AG$8</f>
        <v>0</v>
      </c>
      <c r="AH48" s="16"/>
      <c r="AI48" s="17">
        <f t="shared" ref="AI48:AI57" si="162">AH48*$D48*$E48*$F48*$I48*$AI$8</f>
        <v>0</v>
      </c>
      <c r="AJ48" s="21"/>
      <c r="AK48" s="17">
        <f t="shared" ref="AK48:AK57" si="163">SUM(AJ48*$D48*$E48*$F48*$H48*$AK$8)</f>
        <v>0</v>
      </c>
      <c r="AL48" s="16"/>
      <c r="AM48" s="19">
        <f t="shared" ref="AM48:AM57" si="164">SUM(AL48*$D48*$E48*$F48*$H48*$AM$8)</f>
        <v>0</v>
      </c>
      <c r="AN48" s="18"/>
      <c r="AO48" s="17">
        <f t="shared" ref="AO48:AO57" si="165">SUM(AN48*$D48*$E48*$F48*$H48*$AO$8)</f>
        <v>0</v>
      </c>
      <c r="AP48" s="18"/>
      <c r="AQ48" s="17">
        <f t="shared" ref="AQ48:AQ57" si="166">SUM(AP48*$D48*$E48*$F48*$H48*$AQ$8)</f>
        <v>0</v>
      </c>
      <c r="AR48" s="18"/>
      <c r="AS48" s="17">
        <f t="shared" ref="AS48:AS57" si="167">SUM(AR48*$D48*$E48*$F48*$H48*$AS$8)</f>
        <v>0</v>
      </c>
      <c r="AT48" s="18"/>
      <c r="AU48" s="17">
        <f t="shared" ref="AU48:AU57" si="168">SUM(AT48*$D48*$E48*$F48*$H48*$AU$8)</f>
        <v>0</v>
      </c>
      <c r="AV48" s="18"/>
      <c r="AW48" s="17">
        <f t="shared" ref="AW48:AW57" si="169">SUM(AV48*$D48*$E48*$F48*$H48*$AW$8)</f>
        <v>0</v>
      </c>
      <c r="AX48" s="16"/>
      <c r="AY48" s="17">
        <f t="shared" ref="AY48:AY57" si="170">SUM(AX48*$D48*$E48*$F48*$H48*$AY$8)</f>
        <v>0</v>
      </c>
      <c r="AZ48" s="18"/>
      <c r="BA48" s="17">
        <f t="shared" ref="BA48:BA57" si="171">SUM(AZ48*$D48*$E48*$F48*$H48*$BA$8)</f>
        <v>0</v>
      </c>
      <c r="BB48" s="18"/>
      <c r="BC48" s="17">
        <f t="shared" ref="BC48:BC57" si="172">SUM(BB48*$D48*$E48*$F48*$H48*$BC$8)</f>
        <v>0</v>
      </c>
      <c r="BD48" s="18"/>
      <c r="BE48" s="17">
        <f t="shared" ref="BE48:BE57" si="173">SUM(BD48*$D48*$E48*$F48*$H48*$BE$8)</f>
        <v>0</v>
      </c>
      <c r="BF48" s="18"/>
      <c r="BG48" s="17">
        <f t="shared" ref="BG48:BG57" si="174">SUM(BF48*$D48*$E48*$F48*$H48*$BG$8)</f>
        <v>0</v>
      </c>
      <c r="BH48" s="18"/>
      <c r="BI48" s="17">
        <f t="shared" ref="BI48:BI57" si="175">SUM(BH48*$D48*$E48*$F48*$H48*$BI$8)</f>
        <v>0</v>
      </c>
      <c r="BJ48" s="18"/>
      <c r="BK48" s="17">
        <f t="shared" ref="BK48:BK57" si="176">BJ48*$D48*$E48*$F48*$I48*$BK$8</f>
        <v>0</v>
      </c>
      <c r="BL48" s="16"/>
      <c r="BM48" s="17">
        <f t="shared" ref="BM48:BM57" si="177">BL48*$D48*$E48*$F48*$I48*$BM$8</f>
        <v>0</v>
      </c>
      <c r="BN48" s="32"/>
      <c r="BO48" s="17">
        <f t="shared" ref="BO48:BO57" si="178">BN48*$D48*$E48*$F48*$I48*$BO$8</f>
        <v>0</v>
      </c>
      <c r="BP48" s="18"/>
      <c r="BQ48" s="17">
        <f t="shared" ref="BQ48:BQ57" si="179">BP48*$D48*$E48*$F48*$I48*$BQ$8</f>
        <v>0</v>
      </c>
      <c r="BR48" s="16"/>
      <c r="BS48" s="17">
        <f t="shared" ref="BS48:BS57" si="180">BR48*$D48*$E48*$F48*$I48*$BS$8</f>
        <v>0</v>
      </c>
      <c r="BT48" s="16"/>
      <c r="BU48" s="17">
        <f t="shared" ref="BU48:BU57" si="181">BT48*$D48*$E48*$F48*$I48*$BU$8</f>
        <v>0</v>
      </c>
      <c r="BV48" s="18"/>
      <c r="BW48" s="17">
        <f t="shared" ref="BW48:BW57" si="182">BV48*$D48*$E48*$F48*$I48*$BW$8</f>
        <v>0</v>
      </c>
      <c r="BX48" s="16"/>
      <c r="BY48" s="17">
        <f t="shared" ref="BY48:BY57" si="183">BX48*$D48*$E48*$F48*$I48*$BY$8</f>
        <v>0</v>
      </c>
      <c r="BZ48" s="18"/>
      <c r="CA48" s="17">
        <f t="shared" ref="CA48:CA57" si="184">BZ48*$D48*$E48*$F48*$I48*$CA$8</f>
        <v>0</v>
      </c>
      <c r="CB48" s="18"/>
      <c r="CC48" s="17">
        <f t="shared" ref="CC48:CC57" si="185">CB48*$D48*$E48*$F48*$I48*$CC$8</f>
        <v>0</v>
      </c>
      <c r="CD48" s="18"/>
      <c r="CE48" s="17">
        <f t="shared" ref="CE48:CE57" si="186">CD48*$D48*$E48*$F48*$I48*$CE$8</f>
        <v>0</v>
      </c>
      <c r="CF48" s="18"/>
      <c r="CG48" s="17">
        <f t="shared" ref="CG48:CG57" si="187">CF48*$D48*$E48*$F48*$I48*$CG$8</f>
        <v>0</v>
      </c>
      <c r="CH48" s="18"/>
      <c r="CI48" s="17">
        <f t="shared" ref="CI48:CI57" si="188">CH48*$D48*$E48*$F48*$I48*$CI$8</f>
        <v>0</v>
      </c>
      <c r="CJ48" s="16"/>
      <c r="CK48" s="17">
        <f t="shared" ref="CK48:CK57" si="189">CJ48*$D48*$E48*$F48*$I48*$CK$8</f>
        <v>0</v>
      </c>
      <c r="CL48" s="18"/>
      <c r="CM48" s="17">
        <f t="shared" ref="CM48:CM57" si="190">CL48*$D48*$E48*$F48*$I48*$CM$8</f>
        <v>0</v>
      </c>
      <c r="CN48" s="16"/>
      <c r="CO48" s="17">
        <f t="shared" ref="CO48:CO57" si="191">CN48*$D48*$E48*$F48*$J48*$CO$8</f>
        <v>0</v>
      </c>
      <c r="CP48" s="18"/>
      <c r="CQ48" s="17">
        <f t="shared" ref="CQ48:CQ57" si="192">CP48*$D48*$E48*$F48*$K48*$CQ$8</f>
        <v>0</v>
      </c>
      <c r="CR48" s="17"/>
      <c r="CS48" s="17">
        <f t="shared" ref="CS48:CS57" si="193">CR48*D48*E48*F48</f>
        <v>0</v>
      </c>
      <c r="CT48" s="62">
        <f t="shared" ref="CT48:CU57" si="194">SUM(N48+L48+X48+P48+R48+Z48+V48+T48+AB48+AF48+AD48+AH48+AJ48+AN48+BJ48+BP48+AL48+AX48+AZ48+CB48+CD48+BZ48+CF48+CH48+BT48+BV48+AP48+AR48+AT48+AV48+BL48+BN48+BR48+BB48+BD48+BF48+BH48+BX48+CJ48+CL48+CN48+CP48+CR48)</f>
        <v>0</v>
      </c>
      <c r="CU48" s="62">
        <f t="shared" si="194"/>
        <v>0</v>
      </c>
      <c r="CV48" s="61">
        <f t="shared" ref="CV48:CV57" si="195">SUM(CT48*F48)</f>
        <v>0</v>
      </c>
    </row>
    <row r="49" spans="1:100" ht="45" x14ac:dyDescent="0.25">
      <c r="A49" s="30"/>
      <c r="B49" s="30">
        <v>23</v>
      </c>
      <c r="C49" s="84" t="s">
        <v>159</v>
      </c>
      <c r="D49" s="77">
        <v>11480</v>
      </c>
      <c r="E49" s="15">
        <v>1.1000000000000001</v>
      </c>
      <c r="F49" s="31">
        <v>1</v>
      </c>
      <c r="G49" s="31"/>
      <c r="H49" s="77">
        <v>1.4</v>
      </c>
      <c r="I49" s="77">
        <v>1.68</v>
      </c>
      <c r="J49" s="77">
        <v>2.23</v>
      </c>
      <c r="K49" s="77">
        <v>2.57</v>
      </c>
      <c r="L49" s="18"/>
      <c r="M49" s="17">
        <f t="shared" si="153"/>
        <v>0</v>
      </c>
      <c r="N49" s="18"/>
      <c r="O49" s="17">
        <f t="shared" si="13"/>
        <v>0</v>
      </c>
      <c r="P49" s="18"/>
      <c r="Q49" s="17">
        <f t="shared" si="154"/>
        <v>0</v>
      </c>
      <c r="R49" s="16"/>
      <c r="S49" s="17">
        <f t="shared" si="155"/>
        <v>0</v>
      </c>
      <c r="T49" s="18"/>
      <c r="U49" s="17">
        <f t="shared" si="156"/>
        <v>0</v>
      </c>
      <c r="V49" s="16"/>
      <c r="W49" s="19">
        <f t="shared" si="157"/>
        <v>0</v>
      </c>
      <c r="X49" s="78"/>
      <c r="Y49" s="17">
        <f t="shared" si="14"/>
        <v>0</v>
      </c>
      <c r="Z49" s="18"/>
      <c r="AA49" s="17">
        <f t="shared" si="158"/>
        <v>0</v>
      </c>
      <c r="AB49" s="18"/>
      <c r="AC49" s="17">
        <f t="shared" si="159"/>
        <v>0</v>
      </c>
      <c r="AD49" s="18"/>
      <c r="AE49" s="17">
        <f t="shared" si="160"/>
        <v>0</v>
      </c>
      <c r="AF49" s="16"/>
      <c r="AG49" s="17">
        <f t="shared" si="161"/>
        <v>0</v>
      </c>
      <c r="AH49" s="16"/>
      <c r="AI49" s="17">
        <f t="shared" si="162"/>
        <v>0</v>
      </c>
      <c r="AJ49" s="21"/>
      <c r="AK49" s="17">
        <f t="shared" si="163"/>
        <v>0</v>
      </c>
      <c r="AL49" s="16"/>
      <c r="AM49" s="19">
        <f t="shared" si="164"/>
        <v>0</v>
      </c>
      <c r="AN49" s="18"/>
      <c r="AO49" s="17">
        <f t="shared" si="165"/>
        <v>0</v>
      </c>
      <c r="AP49" s="18"/>
      <c r="AQ49" s="17">
        <f t="shared" si="166"/>
        <v>0</v>
      </c>
      <c r="AR49" s="18"/>
      <c r="AS49" s="17">
        <f t="shared" si="167"/>
        <v>0</v>
      </c>
      <c r="AT49" s="18"/>
      <c r="AU49" s="17">
        <f t="shared" si="168"/>
        <v>0</v>
      </c>
      <c r="AV49" s="18"/>
      <c r="AW49" s="17">
        <f t="shared" si="169"/>
        <v>0</v>
      </c>
      <c r="AX49" s="16"/>
      <c r="AY49" s="17">
        <f t="shared" si="170"/>
        <v>0</v>
      </c>
      <c r="AZ49" s="18"/>
      <c r="BA49" s="17">
        <f t="shared" si="171"/>
        <v>0</v>
      </c>
      <c r="BB49" s="18"/>
      <c r="BC49" s="17">
        <f t="shared" si="172"/>
        <v>0</v>
      </c>
      <c r="BD49" s="18"/>
      <c r="BE49" s="17">
        <f t="shared" si="173"/>
        <v>0</v>
      </c>
      <c r="BF49" s="18"/>
      <c r="BG49" s="17">
        <f t="shared" si="174"/>
        <v>0</v>
      </c>
      <c r="BH49" s="18"/>
      <c r="BI49" s="17">
        <f t="shared" si="175"/>
        <v>0</v>
      </c>
      <c r="BJ49" s="18"/>
      <c r="BK49" s="17">
        <f t="shared" si="176"/>
        <v>0</v>
      </c>
      <c r="BL49" s="16"/>
      <c r="BM49" s="17">
        <f t="shared" si="177"/>
        <v>0</v>
      </c>
      <c r="BN49" s="32"/>
      <c r="BO49" s="17">
        <f t="shared" si="178"/>
        <v>0</v>
      </c>
      <c r="BP49" s="18"/>
      <c r="BQ49" s="17">
        <f t="shared" si="179"/>
        <v>0</v>
      </c>
      <c r="BR49" s="16"/>
      <c r="BS49" s="17">
        <f t="shared" si="180"/>
        <v>0</v>
      </c>
      <c r="BT49" s="16"/>
      <c r="BU49" s="17">
        <f t="shared" si="181"/>
        <v>0</v>
      </c>
      <c r="BV49" s="18"/>
      <c r="BW49" s="17">
        <f t="shared" si="182"/>
        <v>0</v>
      </c>
      <c r="BX49" s="16"/>
      <c r="BY49" s="17">
        <f t="shared" si="183"/>
        <v>0</v>
      </c>
      <c r="BZ49" s="18"/>
      <c r="CA49" s="17">
        <f t="shared" si="184"/>
        <v>0</v>
      </c>
      <c r="CB49" s="18"/>
      <c r="CC49" s="17">
        <f t="shared" si="185"/>
        <v>0</v>
      </c>
      <c r="CD49" s="18"/>
      <c r="CE49" s="17">
        <f t="shared" si="186"/>
        <v>0</v>
      </c>
      <c r="CF49" s="18"/>
      <c r="CG49" s="17">
        <f t="shared" si="187"/>
        <v>0</v>
      </c>
      <c r="CH49" s="18"/>
      <c r="CI49" s="17">
        <f t="shared" si="188"/>
        <v>0</v>
      </c>
      <c r="CJ49" s="16"/>
      <c r="CK49" s="17">
        <f t="shared" si="189"/>
        <v>0</v>
      </c>
      <c r="CL49" s="18"/>
      <c r="CM49" s="17">
        <f t="shared" si="190"/>
        <v>0</v>
      </c>
      <c r="CN49" s="16"/>
      <c r="CO49" s="17">
        <f t="shared" si="191"/>
        <v>0</v>
      </c>
      <c r="CP49" s="18"/>
      <c r="CQ49" s="17">
        <f t="shared" si="192"/>
        <v>0</v>
      </c>
      <c r="CR49" s="17"/>
      <c r="CS49" s="17">
        <f t="shared" si="193"/>
        <v>0</v>
      </c>
      <c r="CT49" s="62">
        <f t="shared" si="194"/>
        <v>0</v>
      </c>
      <c r="CU49" s="62">
        <f t="shared" si="194"/>
        <v>0</v>
      </c>
      <c r="CV49" s="61">
        <f t="shared" si="195"/>
        <v>0</v>
      </c>
    </row>
    <row r="50" spans="1:100" ht="60" x14ac:dyDescent="0.25">
      <c r="A50" s="30"/>
      <c r="B50" s="30">
        <v>24</v>
      </c>
      <c r="C50" s="84" t="s">
        <v>160</v>
      </c>
      <c r="D50" s="77">
        <v>11480</v>
      </c>
      <c r="E50" s="15">
        <v>9</v>
      </c>
      <c r="F50" s="31">
        <v>1</v>
      </c>
      <c r="G50" s="31"/>
      <c r="H50" s="77">
        <v>1.4</v>
      </c>
      <c r="I50" s="77">
        <v>1.68</v>
      </c>
      <c r="J50" s="77">
        <v>2.23</v>
      </c>
      <c r="K50" s="77">
        <v>2.57</v>
      </c>
      <c r="L50" s="18"/>
      <c r="M50" s="17">
        <f t="shared" si="153"/>
        <v>0</v>
      </c>
      <c r="N50" s="18"/>
      <c r="O50" s="17">
        <f t="shared" si="13"/>
        <v>0</v>
      </c>
      <c r="P50" s="18"/>
      <c r="Q50" s="17">
        <f t="shared" si="154"/>
        <v>0</v>
      </c>
      <c r="R50" s="16"/>
      <c r="S50" s="17">
        <f t="shared" si="155"/>
        <v>0</v>
      </c>
      <c r="T50" s="18"/>
      <c r="U50" s="17">
        <f t="shared" si="156"/>
        <v>0</v>
      </c>
      <c r="V50" s="16"/>
      <c r="W50" s="19">
        <f t="shared" si="157"/>
        <v>0</v>
      </c>
      <c r="X50" s="78"/>
      <c r="Y50" s="17">
        <f t="shared" si="14"/>
        <v>0</v>
      </c>
      <c r="Z50" s="18"/>
      <c r="AA50" s="17">
        <f t="shared" si="158"/>
        <v>0</v>
      </c>
      <c r="AB50" s="18"/>
      <c r="AC50" s="17">
        <f t="shared" si="159"/>
        <v>0</v>
      </c>
      <c r="AD50" s="18"/>
      <c r="AE50" s="17">
        <f t="shared" si="160"/>
        <v>0</v>
      </c>
      <c r="AF50" s="16"/>
      <c r="AG50" s="17">
        <f t="shared" si="161"/>
        <v>0</v>
      </c>
      <c r="AH50" s="16"/>
      <c r="AI50" s="17">
        <f t="shared" si="162"/>
        <v>0</v>
      </c>
      <c r="AJ50" s="21"/>
      <c r="AK50" s="17">
        <f t="shared" si="163"/>
        <v>0</v>
      </c>
      <c r="AL50" s="16"/>
      <c r="AM50" s="19">
        <f t="shared" si="164"/>
        <v>0</v>
      </c>
      <c r="AN50" s="18"/>
      <c r="AO50" s="17">
        <f t="shared" si="165"/>
        <v>0</v>
      </c>
      <c r="AP50" s="18"/>
      <c r="AQ50" s="17">
        <f t="shared" si="166"/>
        <v>0</v>
      </c>
      <c r="AR50" s="18"/>
      <c r="AS50" s="17">
        <f t="shared" si="167"/>
        <v>0</v>
      </c>
      <c r="AT50" s="18"/>
      <c r="AU50" s="17">
        <f t="shared" si="168"/>
        <v>0</v>
      </c>
      <c r="AV50" s="18"/>
      <c r="AW50" s="17">
        <f t="shared" si="169"/>
        <v>0</v>
      </c>
      <c r="AX50" s="16"/>
      <c r="AY50" s="17">
        <f t="shared" si="170"/>
        <v>0</v>
      </c>
      <c r="AZ50" s="18"/>
      <c r="BA50" s="17">
        <f t="shared" si="171"/>
        <v>0</v>
      </c>
      <c r="BB50" s="18"/>
      <c r="BC50" s="17">
        <f t="shared" si="172"/>
        <v>0</v>
      </c>
      <c r="BD50" s="18"/>
      <c r="BE50" s="17">
        <f t="shared" si="173"/>
        <v>0</v>
      </c>
      <c r="BF50" s="18"/>
      <c r="BG50" s="17">
        <f t="shared" si="174"/>
        <v>0</v>
      </c>
      <c r="BH50" s="18"/>
      <c r="BI50" s="17">
        <f t="shared" si="175"/>
        <v>0</v>
      </c>
      <c r="BJ50" s="18"/>
      <c r="BK50" s="17">
        <f t="shared" si="176"/>
        <v>0</v>
      </c>
      <c r="BL50" s="16"/>
      <c r="BM50" s="17">
        <f t="shared" si="177"/>
        <v>0</v>
      </c>
      <c r="BN50" s="32"/>
      <c r="BO50" s="17">
        <f t="shared" si="178"/>
        <v>0</v>
      </c>
      <c r="BP50" s="18"/>
      <c r="BQ50" s="17">
        <f t="shared" si="179"/>
        <v>0</v>
      </c>
      <c r="BR50" s="16"/>
      <c r="BS50" s="17">
        <f t="shared" si="180"/>
        <v>0</v>
      </c>
      <c r="BT50" s="16"/>
      <c r="BU50" s="17">
        <f t="shared" si="181"/>
        <v>0</v>
      </c>
      <c r="BV50" s="18"/>
      <c r="BW50" s="17">
        <f t="shared" si="182"/>
        <v>0</v>
      </c>
      <c r="BX50" s="16"/>
      <c r="BY50" s="17">
        <f t="shared" si="183"/>
        <v>0</v>
      </c>
      <c r="BZ50" s="18"/>
      <c r="CA50" s="17">
        <f t="shared" si="184"/>
        <v>0</v>
      </c>
      <c r="CB50" s="18"/>
      <c r="CC50" s="17">
        <f t="shared" si="185"/>
        <v>0</v>
      </c>
      <c r="CD50" s="18"/>
      <c r="CE50" s="17">
        <f t="shared" si="186"/>
        <v>0</v>
      </c>
      <c r="CF50" s="18"/>
      <c r="CG50" s="17">
        <f t="shared" si="187"/>
        <v>0</v>
      </c>
      <c r="CH50" s="18"/>
      <c r="CI50" s="17">
        <f t="shared" si="188"/>
        <v>0</v>
      </c>
      <c r="CJ50" s="16"/>
      <c r="CK50" s="17">
        <f t="shared" si="189"/>
        <v>0</v>
      </c>
      <c r="CL50" s="18"/>
      <c r="CM50" s="17">
        <f t="shared" si="190"/>
        <v>0</v>
      </c>
      <c r="CN50" s="16"/>
      <c r="CO50" s="17">
        <f t="shared" si="191"/>
        <v>0</v>
      </c>
      <c r="CP50" s="18"/>
      <c r="CQ50" s="17">
        <f t="shared" si="192"/>
        <v>0</v>
      </c>
      <c r="CR50" s="17"/>
      <c r="CS50" s="17">
        <f t="shared" si="193"/>
        <v>0</v>
      </c>
      <c r="CT50" s="62">
        <f t="shared" si="194"/>
        <v>0</v>
      </c>
      <c r="CU50" s="62">
        <f t="shared" si="194"/>
        <v>0</v>
      </c>
      <c r="CV50" s="61">
        <f t="shared" si="195"/>
        <v>0</v>
      </c>
    </row>
    <row r="51" spans="1:100" ht="60" x14ac:dyDescent="0.25">
      <c r="A51" s="30"/>
      <c r="B51" s="30">
        <v>25</v>
      </c>
      <c r="C51" s="84" t="s">
        <v>161</v>
      </c>
      <c r="D51" s="77">
        <v>11480</v>
      </c>
      <c r="E51" s="15">
        <v>4.9000000000000004</v>
      </c>
      <c r="F51" s="31">
        <v>1</v>
      </c>
      <c r="G51" s="31"/>
      <c r="H51" s="77">
        <v>1.4</v>
      </c>
      <c r="I51" s="77">
        <v>1.68</v>
      </c>
      <c r="J51" s="77">
        <v>2.23</v>
      </c>
      <c r="K51" s="77">
        <v>2.57</v>
      </c>
      <c r="L51" s="18"/>
      <c r="M51" s="17">
        <f t="shared" si="153"/>
        <v>0</v>
      </c>
      <c r="N51" s="18"/>
      <c r="O51" s="17">
        <f t="shared" si="13"/>
        <v>0</v>
      </c>
      <c r="P51" s="18"/>
      <c r="Q51" s="17">
        <f t="shared" si="154"/>
        <v>0</v>
      </c>
      <c r="R51" s="16"/>
      <c r="S51" s="17">
        <f t="shared" si="155"/>
        <v>0</v>
      </c>
      <c r="T51" s="18"/>
      <c r="U51" s="17">
        <f t="shared" si="156"/>
        <v>0</v>
      </c>
      <c r="V51" s="16"/>
      <c r="W51" s="19">
        <f t="shared" si="157"/>
        <v>0</v>
      </c>
      <c r="X51" s="78"/>
      <c r="Y51" s="17">
        <f t="shared" si="14"/>
        <v>0</v>
      </c>
      <c r="Z51" s="18"/>
      <c r="AA51" s="17">
        <f t="shared" si="158"/>
        <v>0</v>
      </c>
      <c r="AB51" s="18"/>
      <c r="AC51" s="17">
        <f t="shared" si="159"/>
        <v>0</v>
      </c>
      <c r="AD51" s="18"/>
      <c r="AE51" s="17">
        <f t="shared" si="160"/>
        <v>0</v>
      </c>
      <c r="AF51" s="16"/>
      <c r="AG51" s="17">
        <f t="shared" si="161"/>
        <v>0</v>
      </c>
      <c r="AH51" s="16"/>
      <c r="AI51" s="17">
        <f t="shared" si="162"/>
        <v>0</v>
      </c>
      <c r="AJ51" s="21"/>
      <c r="AK51" s="17">
        <f t="shared" si="163"/>
        <v>0</v>
      </c>
      <c r="AL51" s="16"/>
      <c r="AM51" s="19">
        <f t="shared" si="164"/>
        <v>0</v>
      </c>
      <c r="AN51" s="18"/>
      <c r="AO51" s="17">
        <f t="shared" si="165"/>
        <v>0</v>
      </c>
      <c r="AP51" s="18"/>
      <c r="AQ51" s="17">
        <f t="shared" si="166"/>
        <v>0</v>
      </c>
      <c r="AR51" s="18"/>
      <c r="AS51" s="17">
        <f t="shared" si="167"/>
        <v>0</v>
      </c>
      <c r="AT51" s="18"/>
      <c r="AU51" s="17">
        <f t="shared" si="168"/>
        <v>0</v>
      </c>
      <c r="AV51" s="18"/>
      <c r="AW51" s="17">
        <f t="shared" si="169"/>
        <v>0</v>
      </c>
      <c r="AX51" s="16"/>
      <c r="AY51" s="17">
        <f t="shared" si="170"/>
        <v>0</v>
      </c>
      <c r="AZ51" s="18"/>
      <c r="BA51" s="17">
        <f t="shared" si="171"/>
        <v>0</v>
      </c>
      <c r="BB51" s="18"/>
      <c r="BC51" s="17">
        <f t="shared" si="172"/>
        <v>0</v>
      </c>
      <c r="BD51" s="18"/>
      <c r="BE51" s="17">
        <f t="shared" si="173"/>
        <v>0</v>
      </c>
      <c r="BF51" s="18"/>
      <c r="BG51" s="17">
        <f t="shared" si="174"/>
        <v>0</v>
      </c>
      <c r="BH51" s="18"/>
      <c r="BI51" s="17">
        <f t="shared" si="175"/>
        <v>0</v>
      </c>
      <c r="BJ51" s="18"/>
      <c r="BK51" s="17">
        <f t="shared" si="176"/>
        <v>0</v>
      </c>
      <c r="BL51" s="16"/>
      <c r="BM51" s="17">
        <f t="shared" si="177"/>
        <v>0</v>
      </c>
      <c r="BN51" s="32"/>
      <c r="BO51" s="17">
        <f t="shared" si="178"/>
        <v>0</v>
      </c>
      <c r="BP51" s="18"/>
      <c r="BQ51" s="17">
        <f t="shared" si="179"/>
        <v>0</v>
      </c>
      <c r="BR51" s="16"/>
      <c r="BS51" s="17">
        <f t="shared" si="180"/>
        <v>0</v>
      </c>
      <c r="BT51" s="16"/>
      <c r="BU51" s="17">
        <f t="shared" si="181"/>
        <v>0</v>
      </c>
      <c r="BV51" s="18"/>
      <c r="BW51" s="17">
        <f t="shared" si="182"/>
        <v>0</v>
      </c>
      <c r="BX51" s="16"/>
      <c r="BY51" s="17">
        <f t="shared" si="183"/>
        <v>0</v>
      </c>
      <c r="BZ51" s="18"/>
      <c r="CA51" s="17">
        <f t="shared" si="184"/>
        <v>0</v>
      </c>
      <c r="CB51" s="18"/>
      <c r="CC51" s="17">
        <f t="shared" si="185"/>
        <v>0</v>
      </c>
      <c r="CD51" s="18"/>
      <c r="CE51" s="17">
        <f t="shared" si="186"/>
        <v>0</v>
      </c>
      <c r="CF51" s="18"/>
      <c r="CG51" s="17">
        <f t="shared" si="187"/>
        <v>0</v>
      </c>
      <c r="CH51" s="18"/>
      <c r="CI51" s="17">
        <f t="shared" si="188"/>
        <v>0</v>
      </c>
      <c r="CJ51" s="16"/>
      <c r="CK51" s="17">
        <f t="shared" si="189"/>
        <v>0</v>
      </c>
      <c r="CL51" s="18"/>
      <c r="CM51" s="17">
        <f t="shared" si="190"/>
        <v>0</v>
      </c>
      <c r="CN51" s="16"/>
      <c r="CO51" s="17">
        <f t="shared" si="191"/>
        <v>0</v>
      </c>
      <c r="CP51" s="18"/>
      <c r="CQ51" s="17">
        <f t="shared" si="192"/>
        <v>0</v>
      </c>
      <c r="CR51" s="17"/>
      <c r="CS51" s="17">
        <f t="shared" si="193"/>
        <v>0</v>
      </c>
      <c r="CT51" s="62">
        <f t="shared" si="194"/>
        <v>0</v>
      </c>
      <c r="CU51" s="62">
        <f t="shared" si="194"/>
        <v>0</v>
      </c>
      <c r="CV51" s="61">
        <f t="shared" si="195"/>
        <v>0</v>
      </c>
    </row>
    <row r="52" spans="1:100" ht="60" x14ac:dyDescent="0.25">
      <c r="A52" s="30"/>
      <c r="B52" s="30">
        <v>26</v>
      </c>
      <c r="C52" s="84" t="s">
        <v>162</v>
      </c>
      <c r="D52" s="77">
        <v>11480</v>
      </c>
      <c r="E52" s="15">
        <v>22.2</v>
      </c>
      <c r="F52" s="31">
        <v>1</v>
      </c>
      <c r="G52" s="31"/>
      <c r="H52" s="77">
        <v>1.4</v>
      </c>
      <c r="I52" s="77">
        <v>1.68</v>
      </c>
      <c r="J52" s="77">
        <v>2.23</v>
      </c>
      <c r="K52" s="77">
        <v>2.57</v>
      </c>
      <c r="L52" s="18"/>
      <c r="M52" s="17">
        <f t="shared" si="153"/>
        <v>0</v>
      </c>
      <c r="N52" s="18"/>
      <c r="O52" s="17">
        <f t="shared" si="13"/>
        <v>0</v>
      </c>
      <c r="P52" s="18"/>
      <c r="Q52" s="17">
        <f t="shared" si="154"/>
        <v>0</v>
      </c>
      <c r="R52" s="16"/>
      <c r="S52" s="17">
        <f t="shared" si="155"/>
        <v>0</v>
      </c>
      <c r="T52" s="18"/>
      <c r="U52" s="17">
        <f t="shared" si="156"/>
        <v>0</v>
      </c>
      <c r="V52" s="16"/>
      <c r="W52" s="19">
        <f t="shared" si="157"/>
        <v>0</v>
      </c>
      <c r="X52" s="78"/>
      <c r="Y52" s="17">
        <f t="shared" si="14"/>
        <v>0</v>
      </c>
      <c r="Z52" s="18"/>
      <c r="AA52" s="17">
        <f t="shared" si="158"/>
        <v>0</v>
      </c>
      <c r="AB52" s="18"/>
      <c r="AC52" s="17">
        <f t="shared" si="159"/>
        <v>0</v>
      </c>
      <c r="AD52" s="18">
        <v>63</v>
      </c>
      <c r="AE52" s="17">
        <f t="shared" si="160"/>
        <v>22478299.199999999</v>
      </c>
      <c r="AF52" s="16"/>
      <c r="AG52" s="17">
        <f t="shared" si="161"/>
        <v>0</v>
      </c>
      <c r="AH52" s="16"/>
      <c r="AI52" s="17">
        <f t="shared" si="162"/>
        <v>0</v>
      </c>
      <c r="AJ52" s="21"/>
      <c r="AK52" s="17">
        <f t="shared" si="163"/>
        <v>0</v>
      </c>
      <c r="AL52" s="16"/>
      <c r="AM52" s="19">
        <f t="shared" si="164"/>
        <v>0</v>
      </c>
      <c r="AN52" s="18"/>
      <c r="AO52" s="17">
        <f t="shared" si="165"/>
        <v>0</v>
      </c>
      <c r="AP52" s="18"/>
      <c r="AQ52" s="17">
        <f t="shared" si="166"/>
        <v>0</v>
      </c>
      <c r="AR52" s="18"/>
      <c r="AS52" s="17">
        <f t="shared" si="167"/>
        <v>0</v>
      </c>
      <c r="AT52" s="18"/>
      <c r="AU52" s="17">
        <f t="shared" si="168"/>
        <v>0</v>
      </c>
      <c r="AV52" s="18"/>
      <c r="AW52" s="17">
        <f t="shared" si="169"/>
        <v>0</v>
      </c>
      <c r="AX52" s="16"/>
      <c r="AY52" s="17">
        <f t="shared" si="170"/>
        <v>0</v>
      </c>
      <c r="AZ52" s="18"/>
      <c r="BA52" s="17">
        <f t="shared" si="171"/>
        <v>0</v>
      </c>
      <c r="BB52" s="18"/>
      <c r="BC52" s="17">
        <f t="shared" si="172"/>
        <v>0</v>
      </c>
      <c r="BD52" s="18"/>
      <c r="BE52" s="17">
        <f t="shared" si="173"/>
        <v>0</v>
      </c>
      <c r="BF52" s="18"/>
      <c r="BG52" s="17">
        <f t="shared" si="174"/>
        <v>0</v>
      </c>
      <c r="BH52" s="18"/>
      <c r="BI52" s="17">
        <f t="shared" si="175"/>
        <v>0</v>
      </c>
      <c r="BJ52" s="18"/>
      <c r="BK52" s="17">
        <f t="shared" si="176"/>
        <v>0</v>
      </c>
      <c r="BL52" s="16"/>
      <c r="BM52" s="17">
        <f t="shared" si="177"/>
        <v>0</v>
      </c>
      <c r="BN52" s="32"/>
      <c r="BO52" s="17">
        <f t="shared" si="178"/>
        <v>0</v>
      </c>
      <c r="BP52" s="18"/>
      <c r="BQ52" s="17">
        <f t="shared" si="179"/>
        <v>0</v>
      </c>
      <c r="BR52" s="16"/>
      <c r="BS52" s="17">
        <f t="shared" si="180"/>
        <v>0</v>
      </c>
      <c r="BT52" s="16"/>
      <c r="BU52" s="17">
        <f t="shared" si="181"/>
        <v>0</v>
      </c>
      <c r="BV52" s="18"/>
      <c r="BW52" s="17">
        <f t="shared" si="182"/>
        <v>0</v>
      </c>
      <c r="BX52" s="16"/>
      <c r="BY52" s="17">
        <f t="shared" si="183"/>
        <v>0</v>
      </c>
      <c r="BZ52" s="18"/>
      <c r="CA52" s="17">
        <f t="shared" si="184"/>
        <v>0</v>
      </c>
      <c r="CB52" s="18"/>
      <c r="CC52" s="17">
        <f t="shared" si="185"/>
        <v>0</v>
      </c>
      <c r="CD52" s="18"/>
      <c r="CE52" s="17">
        <f t="shared" si="186"/>
        <v>0</v>
      </c>
      <c r="CF52" s="18"/>
      <c r="CG52" s="17">
        <f t="shared" si="187"/>
        <v>0</v>
      </c>
      <c r="CH52" s="18"/>
      <c r="CI52" s="17">
        <f t="shared" si="188"/>
        <v>0</v>
      </c>
      <c r="CJ52" s="16"/>
      <c r="CK52" s="17">
        <f t="shared" si="189"/>
        <v>0</v>
      </c>
      <c r="CL52" s="18"/>
      <c r="CM52" s="17">
        <f t="shared" si="190"/>
        <v>0</v>
      </c>
      <c r="CN52" s="16"/>
      <c r="CO52" s="17">
        <f t="shared" si="191"/>
        <v>0</v>
      </c>
      <c r="CP52" s="18"/>
      <c r="CQ52" s="17">
        <f t="shared" si="192"/>
        <v>0</v>
      </c>
      <c r="CR52" s="17"/>
      <c r="CS52" s="17">
        <f t="shared" si="193"/>
        <v>0</v>
      </c>
      <c r="CT52" s="62">
        <f t="shared" si="194"/>
        <v>63</v>
      </c>
      <c r="CU52" s="62">
        <f t="shared" si="194"/>
        <v>22478299.199999999</v>
      </c>
      <c r="CV52" s="61">
        <f t="shared" si="195"/>
        <v>63</v>
      </c>
    </row>
    <row r="53" spans="1:100" x14ac:dyDescent="0.25">
      <c r="A53" s="30"/>
      <c r="B53" s="30">
        <v>27</v>
      </c>
      <c r="C53" s="84" t="s">
        <v>163</v>
      </c>
      <c r="D53" s="77">
        <v>11480</v>
      </c>
      <c r="E53" s="15">
        <v>0.97</v>
      </c>
      <c r="F53" s="31">
        <v>1</v>
      </c>
      <c r="G53" s="31"/>
      <c r="H53" s="77">
        <v>1.4</v>
      </c>
      <c r="I53" s="77">
        <v>1.68</v>
      </c>
      <c r="J53" s="77">
        <v>2.23</v>
      </c>
      <c r="K53" s="77">
        <v>2.57</v>
      </c>
      <c r="L53" s="18">
        <v>5</v>
      </c>
      <c r="M53" s="17">
        <f t="shared" si="153"/>
        <v>77949.2</v>
      </c>
      <c r="N53" s="18"/>
      <c r="O53" s="17">
        <f t="shared" si="13"/>
        <v>0</v>
      </c>
      <c r="P53" s="18"/>
      <c r="Q53" s="17">
        <f t="shared" si="154"/>
        <v>0</v>
      </c>
      <c r="R53" s="16"/>
      <c r="S53" s="17">
        <f t="shared" si="155"/>
        <v>0</v>
      </c>
      <c r="T53" s="18"/>
      <c r="U53" s="17">
        <f t="shared" si="156"/>
        <v>0</v>
      </c>
      <c r="V53" s="16"/>
      <c r="W53" s="19">
        <f t="shared" si="157"/>
        <v>0</v>
      </c>
      <c r="X53" s="78"/>
      <c r="Y53" s="17">
        <f t="shared" si="14"/>
        <v>0</v>
      </c>
      <c r="Z53" s="18">
        <v>10</v>
      </c>
      <c r="AA53" s="17">
        <f t="shared" si="158"/>
        <v>155898.4</v>
      </c>
      <c r="AB53" s="18"/>
      <c r="AC53" s="17">
        <f t="shared" si="159"/>
        <v>0</v>
      </c>
      <c r="AD53" s="18"/>
      <c r="AE53" s="17">
        <f t="shared" si="160"/>
        <v>0</v>
      </c>
      <c r="AF53" s="16"/>
      <c r="AG53" s="17">
        <f t="shared" si="161"/>
        <v>0</v>
      </c>
      <c r="AH53" s="16"/>
      <c r="AI53" s="17">
        <f t="shared" si="162"/>
        <v>0</v>
      </c>
      <c r="AJ53" s="21"/>
      <c r="AK53" s="17">
        <f t="shared" si="163"/>
        <v>0</v>
      </c>
      <c r="AL53" s="16"/>
      <c r="AM53" s="19">
        <f t="shared" si="164"/>
        <v>0</v>
      </c>
      <c r="AN53" s="18"/>
      <c r="AO53" s="17">
        <f t="shared" si="165"/>
        <v>0</v>
      </c>
      <c r="AP53" s="18"/>
      <c r="AQ53" s="17">
        <f t="shared" si="166"/>
        <v>0</v>
      </c>
      <c r="AR53" s="18"/>
      <c r="AS53" s="17">
        <f t="shared" si="167"/>
        <v>0</v>
      </c>
      <c r="AT53" s="18"/>
      <c r="AU53" s="17">
        <f t="shared" si="168"/>
        <v>0</v>
      </c>
      <c r="AV53" s="18"/>
      <c r="AW53" s="17">
        <f t="shared" si="169"/>
        <v>0</v>
      </c>
      <c r="AX53" s="16"/>
      <c r="AY53" s="17">
        <f t="shared" si="170"/>
        <v>0</v>
      </c>
      <c r="AZ53" s="18"/>
      <c r="BA53" s="17">
        <f t="shared" si="171"/>
        <v>0</v>
      </c>
      <c r="BB53" s="18">
        <v>3</v>
      </c>
      <c r="BC53" s="17">
        <f t="shared" si="172"/>
        <v>46769.51999999999</v>
      </c>
      <c r="BD53" s="18"/>
      <c r="BE53" s="17">
        <f t="shared" si="173"/>
        <v>0</v>
      </c>
      <c r="BF53" s="18"/>
      <c r="BG53" s="17">
        <f t="shared" si="174"/>
        <v>0</v>
      </c>
      <c r="BH53" s="18">
        <v>3</v>
      </c>
      <c r="BI53" s="17">
        <f t="shared" si="175"/>
        <v>46769.51999999999</v>
      </c>
      <c r="BJ53" s="18"/>
      <c r="BK53" s="17">
        <f t="shared" si="176"/>
        <v>0</v>
      </c>
      <c r="BL53" s="16"/>
      <c r="BM53" s="17">
        <f t="shared" si="177"/>
        <v>0</v>
      </c>
      <c r="BN53" s="32"/>
      <c r="BO53" s="17">
        <f t="shared" si="178"/>
        <v>0</v>
      </c>
      <c r="BP53" s="18"/>
      <c r="BQ53" s="17">
        <f t="shared" si="179"/>
        <v>0</v>
      </c>
      <c r="BR53" s="16"/>
      <c r="BS53" s="17">
        <f t="shared" si="180"/>
        <v>0</v>
      </c>
      <c r="BT53" s="20">
        <v>3</v>
      </c>
      <c r="BU53" s="17">
        <f t="shared" si="181"/>
        <v>56123.423999999992</v>
      </c>
      <c r="BV53" s="18">
        <v>5</v>
      </c>
      <c r="BW53" s="17">
        <f t="shared" si="182"/>
        <v>93539.04</v>
      </c>
      <c r="BX53" s="16"/>
      <c r="BY53" s="17">
        <f t="shared" si="183"/>
        <v>0</v>
      </c>
      <c r="BZ53" s="18"/>
      <c r="CA53" s="17">
        <f t="shared" si="184"/>
        <v>0</v>
      </c>
      <c r="CB53" s="18"/>
      <c r="CC53" s="17">
        <f t="shared" si="185"/>
        <v>0</v>
      </c>
      <c r="CD53" s="18">
        <v>5</v>
      </c>
      <c r="CE53" s="17">
        <f t="shared" si="186"/>
        <v>93539.04</v>
      </c>
      <c r="CF53" s="18"/>
      <c r="CG53" s="17">
        <f t="shared" si="187"/>
        <v>0</v>
      </c>
      <c r="CH53" s="18"/>
      <c r="CI53" s="17">
        <f t="shared" si="188"/>
        <v>0</v>
      </c>
      <c r="CJ53" s="16"/>
      <c r="CK53" s="17">
        <f t="shared" si="189"/>
        <v>0</v>
      </c>
      <c r="CL53" s="18"/>
      <c r="CM53" s="17">
        <f t="shared" si="190"/>
        <v>0</v>
      </c>
      <c r="CN53" s="20"/>
      <c r="CO53" s="17">
        <f t="shared" si="191"/>
        <v>0</v>
      </c>
      <c r="CP53" s="18"/>
      <c r="CQ53" s="17">
        <f t="shared" si="192"/>
        <v>0</v>
      </c>
      <c r="CR53" s="17"/>
      <c r="CS53" s="17">
        <f t="shared" si="193"/>
        <v>0</v>
      </c>
      <c r="CT53" s="62">
        <f t="shared" si="194"/>
        <v>34</v>
      </c>
      <c r="CU53" s="62">
        <f t="shared" si="194"/>
        <v>570588.14399999997</v>
      </c>
      <c r="CV53" s="61">
        <f t="shared" si="195"/>
        <v>34</v>
      </c>
    </row>
    <row r="54" spans="1:100" ht="30" x14ac:dyDescent="0.25">
      <c r="A54" s="30"/>
      <c r="B54" s="30">
        <v>28</v>
      </c>
      <c r="C54" s="84" t="s">
        <v>164</v>
      </c>
      <c r="D54" s="77">
        <v>11480</v>
      </c>
      <c r="E54" s="15">
        <v>1.1599999999999999</v>
      </c>
      <c r="F54" s="31">
        <v>1</v>
      </c>
      <c r="G54" s="31"/>
      <c r="H54" s="77">
        <v>1.4</v>
      </c>
      <c r="I54" s="77">
        <v>1.68</v>
      </c>
      <c r="J54" s="77">
        <v>2.23</v>
      </c>
      <c r="K54" s="77">
        <v>2.57</v>
      </c>
      <c r="L54" s="18">
        <v>0</v>
      </c>
      <c r="M54" s="17">
        <f t="shared" si="153"/>
        <v>0</v>
      </c>
      <c r="N54" s="18">
        <v>0</v>
      </c>
      <c r="O54" s="17">
        <f t="shared" si="13"/>
        <v>0</v>
      </c>
      <c r="P54" s="18">
        <v>0</v>
      </c>
      <c r="Q54" s="17">
        <f t="shared" si="154"/>
        <v>0</v>
      </c>
      <c r="R54" s="16">
        <v>0</v>
      </c>
      <c r="S54" s="17">
        <f t="shared" si="155"/>
        <v>0</v>
      </c>
      <c r="T54" s="18">
        <v>0</v>
      </c>
      <c r="U54" s="17">
        <f t="shared" si="156"/>
        <v>0</v>
      </c>
      <c r="V54" s="20"/>
      <c r="W54" s="19">
        <f t="shared" si="157"/>
        <v>0</v>
      </c>
      <c r="X54" s="78"/>
      <c r="Y54" s="17">
        <f t="shared" si="14"/>
        <v>0</v>
      </c>
      <c r="Z54" s="18">
        <v>0</v>
      </c>
      <c r="AA54" s="17">
        <f t="shared" si="158"/>
        <v>0</v>
      </c>
      <c r="AB54" s="18">
        <v>0</v>
      </c>
      <c r="AC54" s="17">
        <f t="shared" si="159"/>
        <v>0</v>
      </c>
      <c r="AD54" s="18"/>
      <c r="AE54" s="17">
        <f t="shared" si="160"/>
        <v>0</v>
      </c>
      <c r="AF54" s="16">
        <v>0</v>
      </c>
      <c r="AG54" s="17">
        <f t="shared" si="161"/>
        <v>0</v>
      </c>
      <c r="AH54" s="20"/>
      <c r="AI54" s="17">
        <f t="shared" si="162"/>
        <v>0</v>
      </c>
      <c r="AJ54" s="21"/>
      <c r="AK54" s="17">
        <f t="shared" si="163"/>
        <v>0</v>
      </c>
      <c r="AL54" s="16"/>
      <c r="AM54" s="19">
        <f t="shared" si="164"/>
        <v>0</v>
      </c>
      <c r="AN54" s="18">
        <v>0</v>
      </c>
      <c r="AO54" s="17">
        <f t="shared" si="165"/>
        <v>0</v>
      </c>
      <c r="AP54" s="18">
        <v>0</v>
      </c>
      <c r="AQ54" s="17">
        <f t="shared" si="166"/>
        <v>0</v>
      </c>
      <c r="AR54" s="18"/>
      <c r="AS54" s="17">
        <f t="shared" si="167"/>
        <v>0</v>
      </c>
      <c r="AT54" s="18"/>
      <c r="AU54" s="17">
        <f t="shared" si="168"/>
        <v>0</v>
      </c>
      <c r="AV54" s="18"/>
      <c r="AW54" s="17">
        <f t="shared" si="169"/>
        <v>0</v>
      </c>
      <c r="AX54" s="16"/>
      <c r="AY54" s="17">
        <f t="shared" si="170"/>
        <v>0</v>
      </c>
      <c r="AZ54" s="18">
        <v>0</v>
      </c>
      <c r="BA54" s="17">
        <f t="shared" si="171"/>
        <v>0</v>
      </c>
      <c r="BB54" s="18">
        <v>0</v>
      </c>
      <c r="BC54" s="17">
        <f t="shared" si="172"/>
        <v>0</v>
      </c>
      <c r="BD54" s="18">
        <v>0</v>
      </c>
      <c r="BE54" s="17">
        <f t="shared" si="173"/>
        <v>0</v>
      </c>
      <c r="BF54" s="18">
        <v>0</v>
      </c>
      <c r="BG54" s="17">
        <f t="shared" si="174"/>
        <v>0</v>
      </c>
      <c r="BH54" s="18"/>
      <c r="BI54" s="17">
        <f t="shared" si="175"/>
        <v>0</v>
      </c>
      <c r="BJ54" s="18">
        <v>0</v>
      </c>
      <c r="BK54" s="17">
        <f t="shared" si="176"/>
        <v>0</v>
      </c>
      <c r="BL54" s="16">
        <v>0</v>
      </c>
      <c r="BM54" s="17">
        <f t="shared" si="177"/>
        <v>0</v>
      </c>
      <c r="BN54" s="32">
        <v>0</v>
      </c>
      <c r="BO54" s="17">
        <f t="shared" si="178"/>
        <v>0</v>
      </c>
      <c r="BP54" s="18">
        <v>0</v>
      </c>
      <c r="BQ54" s="17">
        <f t="shared" si="179"/>
        <v>0</v>
      </c>
      <c r="BR54" s="16">
        <v>0</v>
      </c>
      <c r="BS54" s="17">
        <f t="shared" si="180"/>
        <v>0</v>
      </c>
      <c r="BT54" s="16"/>
      <c r="BU54" s="17">
        <f t="shared" si="181"/>
        <v>0</v>
      </c>
      <c r="BV54" s="18">
        <v>0</v>
      </c>
      <c r="BW54" s="17">
        <f t="shared" si="182"/>
        <v>0</v>
      </c>
      <c r="BX54" s="16"/>
      <c r="BY54" s="17">
        <f t="shared" si="183"/>
        <v>0</v>
      </c>
      <c r="BZ54" s="18">
        <v>0</v>
      </c>
      <c r="CA54" s="17">
        <f t="shared" si="184"/>
        <v>0</v>
      </c>
      <c r="CB54" s="18"/>
      <c r="CC54" s="17">
        <f t="shared" si="185"/>
        <v>0</v>
      </c>
      <c r="CD54" s="18"/>
      <c r="CE54" s="17">
        <f t="shared" si="186"/>
        <v>0</v>
      </c>
      <c r="CF54" s="18">
        <v>0</v>
      </c>
      <c r="CG54" s="17">
        <f t="shared" si="187"/>
        <v>0</v>
      </c>
      <c r="CH54" s="18"/>
      <c r="CI54" s="17">
        <f t="shared" si="188"/>
        <v>0</v>
      </c>
      <c r="CJ54" s="16">
        <v>1</v>
      </c>
      <c r="CK54" s="17">
        <f t="shared" si="189"/>
        <v>22372.223999999998</v>
      </c>
      <c r="CL54" s="18">
        <v>0</v>
      </c>
      <c r="CM54" s="17">
        <f t="shared" si="190"/>
        <v>0</v>
      </c>
      <c r="CN54" s="16">
        <v>0</v>
      </c>
      <c r="CO54" s="17">
        <f t="shared" si="191"/>
        <v>0</v>
      </c>
      <c r="CP54" s="18">
        <v>0</v>
      </c>
      <c r="CQ54" s="17">
        <f t="shared" si="192"/>
        <v>0</v>
      </c>
      <c r="CR54" s="17"/>
      <c r="CS54" s="17">
        <f t="shared" si="193"/>
        <v>0</v>
      </c>
      <c r="CT54" s="62">
        <f t="shared" si="194"/>
        <v>1</v>
      </c>
      <c r="CU54" s="62">
        <f t="shared" si="194"/>
        <v>22372.223999999998</v>
      </c>
      <c r="CV54" s="61">
        <f t="shared" si="195"/>
        <v>1</v>
      </c>
    </row>
    <row r="55" spans="1:100" ht="30" x14ac:dyDescent="0.25">
      <c r="A55" s="30"/>
      <c r="B55" s="30">
        <v>29</v>
      </c>
      <c r="C55" s="84" t="s">
        <v>165</v>
      </c>
      <c r="D55" s="77">
        <v>11480</v>
      </c>
      <c r="E55" s="15">
        <v>0.97</v>
      </c>
      <c r="F55" s="31">
        <v>1</v>
      </c>
      <c r="G55" s="31"/>
      <c r="H55" s="77">
        <v>1.4</v>
      </c>
      <c r="I55" s="77">
        <v>1.68</v>
      </c>
      <c r="J55" s="77">
        <v>2.23</v>
      </c>
      <c r="K55" s="77">
        <v>2.57</v>
      </c>
      <c r="L55" s="18"/>
      <c r="M55" s="17">
        <f t="shared" si="153"/>
        <v>0</v>
      </c>
      <c r="N55" s="18"/>
      <c r="O55" s="17">
        <f t="shared" si="13"/>
        <v>0</v>
      </c>
      <c r="P55" s="18"/>
      <c r="Q55" s="17">
        <f t="shared" si="154"/>
        <v>0</v>
      </c>
      <c r="R55" s="16"/>
      <c r="S55" s="17">
        <f t="shared" si="155"/>
        <v>0</v>
      </c>
      <c r="T55" s="18"/>
      <c r="U55" s="17">
        <f t="shared" si="156"/>
        <v>0</v>
      </c>
      <c r="V55" s="20"/>
      <c r="W55" s="19">
        <f t="shared" si="157"/>
        <v>0</v>
      </c>
      <c r="X55" s="78"/>
      <c r="Y55" s="17">
        <f t="shared" si="14"/>
        <v>0</v>
      </c>
      <c r="Z55" s="18"/>
      <c r="AA55" s="17">
        <f t="shared" si="158"/>
        <v>0</v>
      </c>
      <c r="AB55" s="18"/>
      <c r="AC55" s="17">
        <f t="shared" si="159"/>
        <v>0</v>
      </c>
      <c r="AD55" s="18"/>
      <c r="AE55" s="17">
        <f t="shared" si="160"/>
        <v>0</v>
      </c>
      <c r="AF55" s="16"/>
      <c r="AG55" s="17">
        <f t="shared" si="161"/>
        <v>0</v>
      </c>
      <c r="AH55" s="16"/>
      <c r="AI55" s="17">
        <f t="shared" si="162"/>
        <v>0</v>
      </c>
      <c r="AJ55" s="21"/>
      <c r="AK55" s="17">
        <f t="shared" si="163"/>
        <v>0</v>
      </c>
      <c r="AL55" s="16"/>
      <c r="AM55" s="19">
        <f t="shared" si="164"/>
        <v>0</v>
      </c>
      <c r="AN55" s="18"/>
      <c r="AO55" s="17">
        <f t="shared" si="165"/>
        <v>0</v>
      </c>
      <c r="AP55" s="18"/>
      <c r="AQ55" s="17">
        <f t="shared" si="166"/>
        <v>0</v>
      </c>
      <c r="AR55" s="18"/>
      <c r="AS55" s="17">
        <f t="shared" si="167"/>
        <v>0</v>
      </c>
      <c r="AT55" s="18"/>
      <c r="AU55" s="17">
        <f t="shared" si="168"/>
        <v>0</v>
      </c>
      <c r="AV55" s="18"/>
      <c r="AW55" s="17">
        <f t="shared" si="169"/>
        <v>0</v>
      </c>
      <c r="AX55" s="16"/>
      <c r="AY55" s="17">
        <f t="shared" si="170"/>
        <v>0</v>
      </c>
      <c r="AZ55" s="18"/>
      <c r="BA55" s="17">
        <f t="shared" si="171"/>
        <v>0</v>
      </c>
      <c r="BB55" s="18"/>
      <c r="BC55" s="17">
        <f t="shared" si="172"/>
        <v>0</v>
      </c>
      <c r="BD55" s="18"/>
      <c r="BE55" s="17">
        <f t="shared" si="173"/>
        <v>0</v>
      </c>
      <c r="BF55" s="18"/>
      <c r="BG55" s="17">
        <f t="shared" si="174"/>
        <v>0</v>
      </c>
      <c r="BH55" s="18"/>
      <c r="BI55" s="17">
        <f t="shared" si="175"/>
        <v>0</v>
      </c>
      <c r="BJ55" s="18"/>
      <c r="BK55" s="17">
        <f t="shared" si="176"/>
        <v>0</v>
      </c>
      <c r="BL55" s="16"/>
      <c r="BM55" s="17">
        <f t="shared" si="177"/>
        <v>0</v>
      </c>
      <c r="BN55" s="32"/>
      <c r="BO55" s="17">
        <f t="shared" si="178"/>
        <v>0</v>
      </c>
      <c r="BP55" s="18"/>
      <c r="BQ55" s="17">
        <f t="shared" si="179"/>
        <v>0</v>
      </c>
      <c r="BR55" s="16"/>
      <c r="BS55" s="17">
        <f t="shared" si="180"/>
        <v>0</v>
      </c>
      <c r="BT55" s="16"/>
      <c r="BU55" s="17">
        <f t="shared" si="181"/>
        <v>0</v>
      </c>
      <c r="BV55" s="18"/>
      <c r="BW55" s="17">
        <f t="shared" si="182"/>
        <v>0</v>
      </c>
      <c r="BX55" s="16"/>
      <c r="BY55" s="17">
        <f t="shared" si="183"/>
        <v>0</v>
      </c>
      <c r="BZ55" s="18"/>
      <c r="CA55" s="17">
        <f t="shared" si="184"/>
        <v>0</v>
      </c>
      <c r="CB55" s="18"/>
      <c r="CC55" s="17">
        <f t="shared" si="185"/>
        <v>0</v>
      </c>
      <c r="CD55" s="18"/>
      <c r="CE55" s="17">
        <f t="shared" si="186"/>
        <v>0</v>
      </c>
      <c r="CF55" s="18"/>
      <c r="CG55" s="17">
        <f t="shared" si="187"/>
        <v>0</v>
      </c>
      <c r="CH55" s="18"/>
      <c r="CI55" s="17">
        <f t="shared" si="188"/>
        <v>0</v>
      </c>
      <c r="CJ55" s="16"/>
      <c r="CK55" s="17">
        <f t="shared" si="189"/>
        <v>0</v>
      </c>
      <c r="CL55" s="18"/>
      <c r="CM55" s="17">
        <f t="shared" si="190"/>
        <v>0</v>
      </c>
      <c r="CN55" s="16"/>
      <c r="CO55" s="17">
        <f t="shared" si="191"/>
        <v>0</v>
      </c>
      <c r="CP55" s="18"/>
      <c r="CQ55" s="17">
        <f t="shared" si="192"/>
        <v>0</v>
      </c>
      <c r="CR55" s="17"/>
      <c r="CS55" s="17">
        <f t="shared" si="193"/>
        <v>0</v>
      </c>
      <c r="CT55" s="62">
        <f t="shared" si="194"/>
        <v>0</v>
      </c>
      <c r="CU55" s="62">
        <f t="shared" si="194"/>
        <v>0</v>
      </c>
      <c r="CV55" s="61">
        <f t="shared" si="195"/>
        <v>0</v>
      </c>
    </row>
    <row r="56" spans="1:100" ht="30" x14ac:dyDescent="0.25">
      <c r="A56" s="30"/>
      <c r="B56" s="30">
        <v>30</v>
      </c>
      <c r="C56" s="76" t="s">
        <v>166</v>
      </c>
      <c r="D56" s="77">
        <v>11480</v>
      </c>
      <c r="E56" s="15">
        <v>0.52</v>
      </c>
      <c r="F56" s="31">
        <v>1</v>
      </c>
      <c r="G56" s="31"/>
      <c r="H56" s="77">
        <v>1.4</v>
      </c>
      <c r="I56" s="77">
        <v>1.68</v>
      </c>
      <c r="J56" s="77">
        <v>2.23</v>
      </c>
      <c r="K56" s="77">
        <v>2.57</v>
      </c>
      <c r="L56" s="18">
        <v>13</v>
      </c>
      <c r="M56" s="17">
        <f t="shared" si="153"/>
        <v>108646.72</v>
      </c>
      <c r="N56" s="18">
        <v>0</v>
      </c>
      <c r="O56" s="17">
        <f t="shared" si="13"/>
        <v>0</v>
      </c>
      <c r="P56" s="18">
        <v>0</v>
      </c>
      <c r="Q56" s="17">
        <f t="shared" si="154"/>
        <v>0</v>
      </c>
      <c r="R56" s="16">
        <v>0</v>
      </c>
      <c r="S56" s="17">
        <f t="shared" si="155"/>
        <v>0</v>
      </c>
      <c r="T56" s="18">
        <v>0</v>
      </c>
      <c r="U56" s="17">
        <f t="shared" si="156"/>
        <v>0</v>
      </c>
      <c r="V56" s="16"/>
      <c r="W56" s="19">
        <f t="shared" si="157"/>
        <v>0</v>
      </c>
      <c r="X56" s="78"/>
      <c r="Y56" s="17">
        <f t="shared" si="14"/>
        <v>0</v>
      </c>
      <c r="Z56" s="18">
        <v>8</v>
      </c>
      <c r="AA56" s="17">
        <f t="shared" si="158"/>
        <v>66859.520000000004</v>
      </c>
      <c r="AB56" s="18">
        <v>50</v>
      </c>
      <c r="AC56" s="17">
        <f t="shared" si="159"/>
        <v>417872</v>
      </c>
      <c r="AD56" s="18">
        <v>0</v>
      </c>
      <c r="AE56" s="17">
        <f t="shared" si="160"/>
        <v>0</v>
      </c>
      <c r="AF56" s="16">
        <v>0</v>
      </c>
      <c r="AG56" s="17">
        <f t="shared" si="161"/>
        <v>0</v>
      </c>
      <c r="AH56" s="20">
        <v>30</v>
      </c>
      <c r="AI56" s="17">
        <f t="shared" si="162"/>
        <v>300867.83999999997</v>
      </c>
      <c r="AJ56" s="21"/>
      <c r="AK56" s="17">
        <f t="shared" si="163"/>
        <v>0</v>
      </c>
      <c r="AL56" s="16"/>
      <c r="AM56" s="19">
        <f t="shared" si="164"/>
        <v>0</v>
      </c>
      <c r="AN56" s="18">
        <v>0</v>
      </c>
      <c r="AO56" s="17">
        <f t="shared" si="165"/>
        <v>0</v>
      </c>
      <c r="AP56" s="18"/>
      <c r="AQ56" s="17">
        <f t="shared" si="166"/>
        <v>0</v>
      </c>
      <c r="AR56" s="18"/>
      <c r="AS56" s="17">
        <f t="shared" si="167"/>
        <v>0</v>
      </c>
      <c r="AT56" s="18"/>
      <c r="AU56" s="17">
        <f t="shared" si="168"/>
        <v>0</v>
      </c>
      <c r="AV56" s="18"/>
      <c r="AW56" s="17">
        <f t="shared" si="169"/>
        <v>0</v>
      </c>
      <c r="AX56" s="16">
        <v>4</v>
      </c>
      <c r="AY56" s="17">
        <f t="shared" si="170"/>
        <v>33429.760000000002</v>
      </c>
      <c r="AZ56" s="18"/>
      <c r="BA56" s="17">
        <f t="shared" si="171"/>
        <v>0</v>
      </c>
      <c r="BB56" s="18">
        <v>0</v>
      </c>
      <c r="BC56" s="17">
        <f t="shared" si="172"/>
        <v>0</v>
      </c>
      <c r="BD56" s="18">
        <v>0</v>
      </c>
      <c r="BE56" s="17">
        <f t="shared" si="173"/>
        <v>0</v>
      </c>
      <c r="BF56" s="18"/>
      <c r="BG56" s="17">
        <f t="shared" si="174"/>
        <v>0</v>
      </c>
      <c r="BH56" s="18"/>
      <c r="BI56" s="17">
        <f t="shared" si="175"/>
        <v>0</v>
      </c>
      <c r="BJ56" s="18">
        <v>0</v>
      </c>
      <c r="BK56" s="17">
        <f t="shared" si="176"/>
        <v>0</v>
      </c>
      <c r="BL56" s="16">
        <v>0</v>
      </c>
      <c r="BM56" s="17">
        <f t="shared" si="177"/>
        <v>0</v>
      </c>
      <c r="BN56" s="32">
        <v>35</v>
      </c>
      <c r="BO56" s="17">
        <f t="shared" si="178"/>
        <v>351012.48</v>
      </c>
      <c r="BP56" s="18">
        <v>4</v>
      </c>
      <c r="BQ56" s="17">
        <f t="shared" si="179"/>
        <v>40115.712</v>
      </c>
      <c r="BR56" s="16"/>
      <c r="BS56" s="17">
        <f t="shared" si="180"/>
        <v>0</v>
      </c>
      <c r="BT56" s="16">
        <v>7</v>
      </c>
      <c r="BU56" s="17">
        <f t="shared" si="181"/>
        <v>70202.495999999999</v>
      </c>
      <c r="BV56" s="18">
        <v>23</v>
      </c>
      <c r="BW56" s="17">
        <f t="shared" si="182"/>
        <v>230665.34400000001</v>
      </c>
      <c r="BX56" s="16">
        <v>2</v>
      </c>
      <c r="BY56" s="17">
        <f t="shared" si="183"/>
        <v>20057.856</v>
      </c>
      <c r="BZ56" s="18">
        <v>3</v>
      </c>
      <c r="CA56" s="17">
        <f t="shared" si="184"/>
        <v>30086.783999999996</v>
      </c>
      <c r="CB56" s="18"/>
      <c r="CC56" s="17">
        <f t="shared" si="185"/>
        <v>0</v>
      </c>
      <c r="CD56" s="18"/>
      <c r="CE56" s="17">
        <f t="shared" si="186"/>
        <v>0</v>
      </c>
      <c r="CF56" s="18"/>
      <c r="CG56" s="17">
        <f t="shared" si="187"/>
        <v>0</v>
      </c>
      <c r="CH56" s="18"/>
      <c r="CI56" s="17">
        <f t="shared" si="188"/>
        <v>0</v>
      </c>
      <c r="CJ56" s="16"/>
      <c r="CK56" s="17">
        <f t="shared" si="189"/>
        <v>0</v>
      </c>
      <c r="CL56" s="18">
        <v>4</v>
      </c>
      <c r="CM56" s="17">
        <f t="shared" si="190"/>
        <v>40115.712</v>
      </c>
      <c r="CN56" s="20">
        <v>30</v>
      </c>
      <c r="CO56" s="17">
        <f t="shared" si="191"/>
        <v>399366.24</v>
      </c>
      <c r="CP56" s="22">
        <v>2</v>
      </c>
      <c r="CQ56" s="17">
        <f t="shared" si="192"/>
        <v>30683.743999999999</v>
      </c>
      <c r="CR56" s="17"/>
      <c r="CS56" s="17">
        <f t="shared" si="193"/>
        <v>0</v>
      </c>
      <c r="CT56" s="62">
        <f t="shared" si="194"/>
        <v>215</v>
      </c>
      <c r="CU56" s="62">
        <f t="shared" si="194"/>
        <v>2139982.2079999996</v>
      </c>
      <c r="CV56" s="61">
        <f t="shared" si="195"/>
        <v>215</v>
      </c>
    </row>
    <row r="57" spans="1:100" ht="30" x14ac:dyDescent="0.25">
      <c r="A57" s="30"/>
      <c r="B57" s="30">
        <v>31</v>
      </c>
      <c r="C57" s="76" t="s">
        <v>167</v>
      </c>
      <c r="D57" s="77">
        <v>11480</v>
      </c>
      <c r="E57" s="15">
        <v>0.65</v>
      </c>
      <c r="F57" s="31">
        <v>1</v>
      </c>
      <c r="G57" s="31"/>
      <c r="H57" s="77">
        <v>1.4</v>
      </c>
      <c r="I57" s="77">
        <v>1.68</v>
      </c>
      <c r="J57" s="77">
        <v>2.23</v>
      </c>
      <c r="K57" s="77">
        <v>2.57</v>
      </c>
      <c r="L57" s="18">
        <v>7</v>
      </c>
      <c r="M57" s="17">
        <f t="shared" si="153"/>
        <v>73127.599999999991</v>
      </c>
      <c r="N57" s="18"/>
      <c r="O57" s="17">
        <f t="shared" si="13"/>
        <v>0</v>
      </c>
      <c r="P57" s="18"/>
      <c r="Q57" s="17">
        <f t="shared" si="154"/>
        <v>0</v>
      </c>
      <c r="R57" s="16"/>
      <c r="S57" s="17">
        <f t="shared" si="155"/>
        <v>0</v>
      </c>
      <c r="T57" s="18"/>
      <c r="U57" s="17">
        <f t="shared" si="156"/>
        <v>0</v>
      </c>
      <c r="V57" s="16"/>
      <c r="W57" s="19">
        <f t="shared" si="157"/>
        <v>0</v>
      </c>
      <c r="X57" s="78"/>
      <c r="Y57" s="17">
        <f t="shared" si="14"/>
        <v>0</v>
      </c>
      <c r="Z57" s="18"/>
      <c r="AA57" s="17">
        <f t="shared" si="158"/>
        <v>0</v>
      </c>
      <c r="AB57" s="18">
        <v>35</v>
      </c>
      <c r="AC57" s="17">
        <f t="shared" si="159"/>
        <v>365638</v>
      </c>
      <c r="AD57" s="18"/>
      <c r="AE57" s="17">
        <f t="shared" si="160"/>
        <v>0</v>
      </c>
      <c r="AF57" s="16"/>
      <c r="AG57" s="17">
        <f t="shared" si="161"/>
        <v>0</v>
      </c>
      <c r="AH57" s="27"/>
      <c r="AI57" s="17">
        <f t="shared" si="162"/>
        <v>0</v>
      </c>
      <c r="AJ57" s="21"/>
      <c r="AK57" s="17">
        <f t="shared" si="163"/>
        <v>0</v>
      </c>
      <c r="AL57" s="27"/>
      <c r="AM57" s="19">
        <f t="shared" si="164"/>
        <v>0</v>
      </c>
      <c r="AN57" s="26"/>
      <c r="AO57" s="17">
        <f t="shared" si="165"/>
        <v>0</v>
      </c>
      <c r="AP57" s="26"/>
      <c r="AQ57" s="17">
        <f t="shared" si="166"/>
        <v>0</v>
      </c>
      <c r="AR57" s="26"/>
      <c r="AS57" s="17">
        <f t="shared" si="167"/>
        <v>0</v>
      </c>
      <c r="AT57" s="26"/>
      <c r="AU57" s="17">
        <f t="shared" si="168"/>
        <v>0</v>
      </c>
      <c r="AV57" s="26"/>
      <c r="AW57" s="17">
        <f t="shared" si="169"/>
        <v>0</v>
      </c>
      <c r="AX57" s="27">
        <v>10</v>
      </c>
      <c r="AY57" s="17">
        <f t="shared" si="170"/>
        <v>104468</v>
      </c>
      <c r="AZ57" s="26"/>
      <c r="BA57" s="17">
        <f t="shared" si="171"/>
        <v>0</v>
      </c>
      <c r="BB57" s="26"/>
      <c r="BC57" s="17">
        <f t="shared" si="172"/>
        <v>0</v>
      </c>
      <c r="BD57" s="26"/>
      <c r="BE57" s="17">
        <f t="shared" si="173"/>
        <v>0</v>
      </c>
      <c r="BF57" s="26"/>
      <c r="BG57" s="17">
        <f t="shared" si="174"/>
        <v>0</v>
      </c>
      <c r="BH57" s="26">
        <v>76</v>
      </c>
      <c r="BI57" s="17">
        <f t="shared" si="175"/>
        <v>793956.79999999993</v>
      </c>
      <c r="BJ57" s="26"/>
      <c r="BK57" s="17">
        <f t="shared" si="176"/>
        <v>0</v>
      </c>
      <c r="BL57" s="27"/>
      <c r="BM57" s="17">
        <f t="shared" si="177"/>
        <v>0</v>
      </c>
      <c r="BN57" s="33">
        <v>115</v>
      </c>
      <c r="BO57" s="17">
        <f t="shared" si="178"/>
        <v>1441658.4</v>
      </c>
      <c r="BP57" s="26"/>
      <c r="BQ57" s="17">
        <f t="shared" si="179"/>
        <v>0</v>
      </c>
      <c r="BR57" s="28"/>
      <c r="BS57" s="17">
        <f t="shared" si="180"/>
        <v>0</v>
      </c>
      <c r="BT57" s="28">
        <v>23</v>
      </c>
      <c r="BU57" s="17">
        <f t="shared" si="181"/>
        <v>288331.68</v>
      </c>
      <c r="BV57" s="26">
        <v>68</v>
      </c>
      <c r="BW57" s="17">
        <f t="shared" si="182"/>
        <v>852458.88</v>
      </c>
      <c r="BX57" s="27"/>
      <c r="BY57" s="17">
        <f t="shared" si="183"/>
        <v>0</v>
      </c>
      <c r="BZ57" s="29">
        <v>8</v>
      </c>
      <c r="CA57" s="17">
        <f t="shared" si="184"/>
        <v>100289.28</v>
      </c>
      <c r="CB57" s="26"/>
      <c r="CC57" s="17">
        <f t="shared" si="185"/>
        <v>0</v>
      </c>
      <c r="CD57" s="26">
        <v>7</v>
      </c>
      <c r="CE57" s="17">
        <f t="shared" si="186"/>
        <v>87753.12</v>
      </c>
      <c r="CF57" s="26">
        <v>3</v>
      </c>
      <c r="CG57" s="17">
        <f t="shared" si="187"/>
        <v>37608.479999999996</v>
      </c>
      <c r="CH57" s="26"/>
      <c r="CI57" s="17">
        <f t="shared" si="188"/>
        <v>0</v>
      </c>
      <c r="CJ57" s="27">
        <v>30</v>
      </c>
      <c r="CK57" s="17">
        <f t="shared" si="189"/>
        <v>376084.8</v>
      </c>
      <c r="CL57" s="26"/>
      <c r="CM57" s="17">
        <f t="shared" si="190"/>
        <v>0</v>
      </c>
      <c r="CN57" s="27"/>
      <c r="CO57" s="17">
        <f t="shared" si="191"/>
        <v>0</v>
      </c>
      <c r="CP57" s="26"/>
      <c r="CQ57" s="17">
        <f t="shared" si="192"/>
        <v>0</v>
      </c>
      <c r="CR57" s="17"/>
      <c r="CS57" s="17">
        <f t="shared" si="193"/>
        <v>0</v>
      </c>
      <c r="CT57" s="62">
        <f t="shared" si="194"/>
        <v>382</v>
      </c>
      <c r="CU57" s="62">
        <f t="shared" si="194"/>
        <v>4521375.04</v>
      </c>
      <c r="CV57" s="61">
        <f t="shared" si="195"/>
        <v>382</v>
      </c>
    </row>
    <row r="58" spans="1:100" s="66" customFormat="1" x14ac:dyDescent="0.25">
      <c r="A58" s="53">
        <v>13</v>
      </c>
      <c r="B58" s="53"/>
      <c r="C58" s="75" t="s">
        <v>168</v>
      </c>
      <c r="D58" s="77">
        <v>11480</v>
      </c>
      <c r="E58" s="46">
        <v>0.8</v>
      </c>
      <c r="F58" s="40">
        <v>1</v>
      </c>
      <c r="G58" s="40"/>
      <c r="H58" s="80">
        <v>1.4</v>
      </c>
      <c r="I58" s="80">
        <v>1.68</v>
      </c>
      <c r="J58" s="80">
        <v>2.23</v>
      </c>
      <c r="K58" s="80">
        <v>2.57</v>
      </c>
      <c r="L58" s="24">
        <f>SUM(L59:L61)</f>
        <v>70</v>
      </c>
      <c r="M58" s="24">
        <f>SUM(M59:M61)</f>
        <v>927032.96</v>
      </c>
      <c r="N58" s="24">
        <f>SUM(N59:N61)</f>
        <v>0</v>
      </c>
      <c r="O58" s="24">
        <f t="shared" ref="O58:CI58" si="196">SUM(O59:O61)</f>
        <v>0</v>
      </c>
      <c r="P58" s="24">
        <f t="shared" si="196"/>
        <v>0</v>
      </c>
      <c r="Q58" s="24">
        <f t="shared" si="196"/>
        <v>0</v>
      </c>
      <c r="R58" s="64">
        <f t="shared" si="196"/>
        <v>0</v>
      </c>
      <c r="S58" s="24">
        <f t="shared" si="196"/>
        <v>0</v>
      </c>
      <c r="T58" s="24">
        <f t="shared" si="196"/>
        <v>0</v>
      </c>
      <c r="U58" s="24">
        <f t="shared" si="196"/>
        <v>0</v>
      </c>
      <c r="V58" s="64">
        <f t="shared" si="196"/>
        <v>0</v>
      </c>
      <c r="W58" s="64">
        <f t="shared" si="196"/>
        <v>0</v>
      </c>
      <c r="X58" s="24">
        <f t="shared" si="196"/>
        <v>0</v>
      </c>
      <c r="Y58" s="24">
        <f t="shared" si="196"/>
        <v>0</v>
      </c>
      <c r="Z58" s="24">
        <f t="shared" si="196"/>
        <v>34</v>
      </c>
      <c r="AA58" s="24">
        <f t="shared" si="196"/>
        <v>450273.15199999994</v>
      </c>
      <c r="AB58" s="24">
        <f t="shared" si="196"/>
        <v>0</v>
      </c>
      <c r="AC58" s="24">
        <f t="shared" si="196"/>
        <v>0</v>
      </c>
      <c r="AD58" s="24">
        <f>SUM(AD59:AD61)</f>
        <v>40</v>
      </c>
      <c r="AE58" s="24">
        <f>SUM(AE59:AE61)</f>
        <v>529733.12</v>
      </c>
      <c r="AF58" s="64">
        <f t="shared" ref="AF58" si="197">SUM(AF59:AF61)</f>
        <v>0</v>
      </c>
      <c r="AG58" s="24">
        <f t="shared" si="196"/>
        <v>0</v>
      </c>
      <c r="AH58" s="48">
        <f t="shared" si="196"/>
        <v>247</v>
      </c>
      <c r="AI58" s="47">
        <f t="shared" si="196"/>
        <v>3925322.4191999999</v>
      </c>
      <c r="AJ58" s="48">
        <v>0</v>
      </c>
      <c r="AK58" s="47">
        <f t="shared" si="196"/>
        <v>0</v>
      </c>
      <c r="AL58" s="48">
        <f>SUM(AL59:AL61)</f>
        <v>60</v>
      </c>
      <c r="AM58" s="48">
        <f>SUM(AM59:AM61)</f>
        <v>794599.68</v>
      </c>
      <c r="AN58" s="47">
        <f t="shared" si="196"/>
        <v>0</v>
      </c>
      <c r="AO58" s="47">
        <f t="shared" si="196"/>
        <v>0</v>
      </c>
      <c r="AP58" s="47">
        <f t="shared" si="196"/>
        <v>0</v>
      </c>
      <c r="AQ58" s="47">
        <f t="shared" si="196"/>
        <v>0</v>
      </c>
      <c r="AR58" s="47">
        <f t="shared" si="196"/>
        <v>0</v>
      </c>
      <c r="AS58" s="47">
        <f t="shared" si="196"/>
        <v>0</v>
      </c>
      <c r="AT58" s="47">
        <f t="shared" si="196"/>
        <v>0</v>
      </c>
      <c r="AU58" s="47">
        <f t="shared" si="196"/>
        <v>0</v>
      </c>
      <c r="AV58" s="47">
        <f t="shared" si="196"/>
        <v>12</v>
      </c>
      <c r="AW58" s="47">
        <f t="shared" si="196"/>
        <v>158919.93599999999</v>
      </c>
      <c r="AX58" s="48">
        <f t="shared" si="196"/>
        <v>204</v>
      </c>
      <c r="AY58" s="47">
        <f t="shared" si="196"/>
        <v>2701638.912</v>
      </c>
      <c r="AZ58" s="47">
        <f t="shared" si="196"/>
        <v>119</v>
      </c>
      <c r="BA58" s="47">
        <f t="shared" si="196"/>
        <v>1575956.0320000001</v>
      </c>
      <c r="BB58" s="47">
        <f t="shared" si="196"/>
        <v>259</v>
      </c>
      <c r="BC58" s="47">
        <f t="shared" si="196"/>
        <v>3430021.952</v>
      </c>
      <c r="BD58" s="47">
        <f t="shared" si="196"/>
        <v>20</v>
      </c>
      <c r="BE58" s="47">
        <f t="shared" si="196"/>
        <v>264866.56</v>
      </c>
      <c r="BF58" s="47">
        <f t="shared" si="196"/>
        <v>0</v>
      </c>
      <c r="BG58" s="47">
        <f t="shared" si="196"/>
        <v>0</v>
      </c>
      <c r="BH58" s="47">
        <f t="shared" si="196"/>
        <v>376</v>
      </c>
      <c r="BI58" s="47">
        <f t="shared" si="196"/>
        <v>4979491.3279999997</v>
      </c>
      <c r="BJ58" s="47">
        <f t="shared" si="196"/>
        <v>22</v>
      </c>
      <c r="BK58" s="47">
        <f t="shared" si="196"/>
        <v>349623.85920000001</v>
      </c>
      <c r="BL58" s="48">
        <f>SUM(BL59:BL61)</f>
        <v>97</v>
      </c>
      <c r="BM58" s="47">
        <f>SUM(BM59:BM61)</f>
        <v>1541523.3792000001</v>
      </c>
      <c r="BN58" s="47">
        <f>SUM(BN59:BN61)</f>
        <v>0</v>
      </c>
      <c r="BO58" s="47">
        <f>SUM(BO59:BO61)</f>
        <v>0</v>
      </c>
      <c r="BP58" s="47">
        <f t="shared" si="196"/>
        <v>0</v>
      </c>
      <c r="BQ58" s="47">
        <f t="shared" si="196"/>
        <v>0</v>
      </c>
      <c r="BR58" s="48">
        <f t="shared" si="196"/>
        <v>0</v>
      </c>
      <c r="BS58" s="47">
        <f t="shared" si="196"/>
        <v>0</v>
      </c>
      <c r="BT58" s="47">
        <f t="shared" si="196"/>
        <v>249</v>
      </c>
      <c r="BU58" s="47">
        <f t="shared" si="196"/>
        <v>3957106.4063999997</v>
      </c>
      <c r="BV58" s="47">
        <f t="shared" si="196"/>
        <v>259</v>
      </c>
      <c r="BW58" s="47">
        <f t="shared" si="196"/>
        <v>4116026.3424</v>
      </c>
      <c r="BX58" s="48">
        <f t="shared" si="196"/>
        <v>80</v>
      </c>
      <c r="BY58" s="47">
        <f t="shared" si="196"/>
        <v>1271359.4879999999</v>
      </c>
      <c r="BZ58" s="47">
        <f t="shared" si="196"/>
        <v>90</v>
      </c>
      <c r="CA58" s="47">
        <f t="shared" si="196"/>
        <v>1430279.4240000001</v>
      </c>
      <c r="CB58" s="47">
        <f t="shared" si="196"/>
        <v>20</v>
      </c>
      <c r="CC58" s="47">
        <f t="shared" si="196"/>
        <v>317839.87199999997</v>
      </c>
      <c r="CD58" s="47">
        <f t="shared" si="196"/>
        <v>217</v>
      </c>
      <c r="CE58" s="47">
        <f t="shared" si="196"/>
        <v>3448562.6112000002</v>
      </c>
      <c r="CF58" s="47">
        <f t="shared" si="196"/>
        <v>86</v>
      </c>
      <c r="CG58" s="47">
        <f t="shared" si="196"/>
        <v>1366711.4495999999</v>
      </c>
      <c r="CH58" s="47">
        <f t="shared" si="196"/>
        <v>70</v>
      </c>
      <c r="CI58" s="47">
        <f t="shared" si="196"/>
        <v>1112439.5519999999</v>
      </c>
      <c r="CJ58" s="48">
        <f t="shared" ref="CJ58:CU58" si="198">SUM(CJ59:CJ61)</f>
        <v>100</v>
      </c>
      <c r="CK58" s="47">
        <f t="shared" si="198"/>
        <v>1589199.3599999999</v>
      </c>
      <c r="CL58" s="47">
        <f t="shared" si="198"/>
        <v>22</v>
      </c>
      <c r="CM58" s="47">
        <f t="shared" si="198"/>
        <v>349623.85920000001</v>
      </c>
      <c r="CN58" s="48">
        <v>200</v>
      </c>
      <c r="CO58" s="47">
        <f t="shared" si="198"/>
        <v>4218945.92</v>
      </c>
      <c r="CP58" s="47">
        <f t="shared" si="198"/>
        <v>120</v>
      </c>
      <c r="CQ58" s="47">
        <f t="shared" si="198"/>
        <v>2917315.9680000003</v>
      </c>
      <c r="CR58" s="47">
        <f t="shared" si="198"/>
        <v>0</v>
      </c>
      <c r="CS58" s="47">
        <f t="shared" si="198"/>
        <v>0</v>
      </c>
      <c r="CT58" s="47">
        <f t="shared" si="198"/>
        <v>3073</v>
      </c>
      <c r="CU58" s="47">
        <f t="shared" si="198"/>
        <v>47724413.542400002</v>
      </c>
      <c r="CV58" s="61"/>
    </row>
    <row r="59" spans="1:100" ht="30" x14ac:dyDescent="0.25">
      <c r="A59" s="30"/>
      <c r="B59" s="30">
        <v>32</v>
      </c>
      <c r="C59" s="76" t="s">
        <v>169</v>
      </c>
      <c r="D59" s="77">
        <v>11480</v>
      </c>
      <c r="E59" s="15">
        <v>0.8</v>
      </c>
      <c r="F59" s="70">
        <v>1.03</v>
      </c>
      <c r="G59" s="70"/>
      <c r="H59" s="77">
        <v>1.4</v>
      </c>
      <c r="I59" s="77">
        <v>1.68</v>
      </c>
      <c r="J59" s="77">
        <v>2.23</v>
      </c>
      <c r="K59" s="77">
        <v>2.57</v>
      </c>
      <c r="L59" s="18">
        <v>70</v>
      </c>
      <c r="M59" s="17">
        <f>SUM(L59*$D59*$E59*$F59*$H59*$M$8)</f>
        <v>927032.96</v>
      </c>
      <c r="N59" s="18"/>
      <c r="O59" s="17">
        <f t="shared" si="13"/>
        <v>0</v>
      </c>
      <c r="P59" s="18"/>
      <c r="Q59" s="17">
        <f>SUM(P59*$D59*$E59*$F59*$H59*$Q$8)</f>
        <v>0</v>
      </c>
      <c r="R59" s="16"/>
      <c r="S59" s="17">
        <f>SUM(R59*$D59*$E59*$F59*$H59*$S$8)</f>
        <v>0</v>
      </c>
      <c r="T59" s="18"/>
      <c r="U59" s="17">
        <f>SUM(T59*$D59*$E59*$F59*$H59*$U$8)</f>
        <v>0</v>
      </c>
      <c r="V59" s="16"/>
      <c r="W59" s="19">
        <f>SUM(V59*$D59*$E59*$F59*$H59*$W$8)</f>
        <v>0</v>
      </c>
      <c r="X59" s="78"/>
      <c r="Y59" s="17">
        <f t="shared" si="14"/>
        <v>0</v>
      </c>
      <c r="Z59" s="18">
        <v>34</v>
      </c>
      <c r="AA59" s="17">
        <f>SUM(Z59*$D59*$E59*$F59*$H59*$AA$8)</f>
        <v>450273.15199999994</v>
      </c>
      <c r="AB59" s="18"/>
      <c r="AC59" s="17">
        <f>SUM(AB59*$D59*$E59*$F59*$H59*$AC$8)</f>
        <v>0</v>
      </c>
      <c r="AD59" s="18">
        <v>40</v>
      </c>
      <c r="AE59" s="17">
        <f>SUM(AD59*$D59*$E59*$F59*$H59*$AE$8)</f>
        <v>529733.12</v>
      </c>
      <c r="AF59" s="16"/>
      <c r="AG59" s="17">
        <f>AF59*$D59*$E59*$F59*$I59*$AG$8</f>
        <v>0</v>
      </c>
      <c r="AH59" s="20">
        <v>247</v>
      </c>
      <c r="AI59" s="17">
        <f>AH59*$D59*$E59*$F59*$I59*$AI$8</f>
        <v>3925322.4191999999</v>
      </c>
      <c r="AJ59" s="21"/>
      <c r="AK59" s="17">
        <f>SUM(AJ59*$D59*$E59*$F59*$H59*$AK$8)</f>
        <v>0</v>
      </c>
      <c r="AL59" s="16">
        <v>60</v>
      </c>
      <c r="AM59" s="19">
        <f>SUM(AL59*$D59*$E59*$F59*$H59*$AM$8)</f>
        <v>794599.68</v>
      </c>
      <c r="AN59" s="18"/>
      <c r="AO59" s="17">
        <f>SUM(AN59*$D59*$E59*$F59*$H59*$AO$8)</f>
        <v>0</v>
      </c>
      <c r="AP59" s="18"/>
      <c r="AQ59" s="17">
        <f>SUM(AP59*$D59*$E59*$F59*$H59*$AQ$8)</f>
        <v>0</v>
      </c>
      <c r="AR59" s="18"/>
      <c r="AS59" s="17">
        <f>SUM(AR59*$D59*$E59*$F59*$H59*$AS$8)</f>
        <v>0</v>
      </c>
      <c r="AT59" s="18"/>
      <c r="AU59" s="17">
        <f>SUM(AT59*$D59*$E59*$F59*$H59*$AU$8)</f>
        <v>0</v>
      </c>
      <c r="AV59" s="18">
        <v>12</v>
      </c>
      <c r="AW59" s="17">
        <f>SUM(AV59*$D59*$E59*$F59*$H59*$AW$8)</f>
        <v>158919.93599999999</v>
      </c>
      <c r="AX59" s="16">
        <v>204</v>
      </c>
      <c r="AY59" s="17">
        <f>SUM(AX59*$D59*$E59*$F59*$H59*$AY$8)</f>
        <v>2701638.912</v>
      </c>
      <c r="AZ59" s="18">
        <v>119</v>
      </c>
      <c r="BA59" s="17">
        <f>SUM(AZ59*$D59*$E59*$F59*$H59*$BA$8)</f>
        <v>1575956.0320000001</v>
      </c>
      <c r="BB59" s="18">
        <v>259</v>
      </c>
      <c r="BC59" s="17">
        <f>SUM(BB59*$D59*$E59*$F59*$H59*$BC$8)</f>
        <v>3430021.952</v>
      </c>
      <c r="BD59" s="18">
        <v>20</v>
      </c>
      <c r="BE59" s="17">
        <f>SUM(BD59*$D59*$E59*$F59*$H59*$BE$8)</f>
        <v>264866.56</v>
      </c>
      <c r="BF59" s="18"/>
      <c r="BG59" s="17">
        <f>SUM(BF59*$D59*$E59*$F59*$H59*$BG$8)</f>
        <v>0</v>
      </c>
      <c r="BH59" s="18">
        <v>376</v>
      </c>
      <c r="BI59" s="17">
        <f>SUM(BH59*$D59*$E59*$F59*$H59*$BI$8)</f>
        <v>4979491.3279999997</v>
      </c>
      <c r="BJ59" s="22">
        <v>22</v>
      </c>
      <c r="BK59" s="17">
        <f>BJ59*$D59*$E59*$F59*$I59*$BK$8</f>
        <v>349623.85920000001</v>
      </c>
      <c r="BL59" s="20">
        <v>97</v>
      </c>
      <c r="BM59" s="17">
        <f>BL59*$D59*$E59*$F59*$I59*$BM$8</f>
        <v>1541523.3792000001</v>
      </c>
      <c r="BN59" s="32"/>
      <c r="BO59" s="17">
        <f>BN59*$D59*$E59*$F59*$I59*$BO$8</f>
        <v>0</v>
      </c>
      <c r="BP59" s="22"/>
      <c r="BQ59" s="17">
        <f>BP59*$D59*$E59*$F59*$I59*$BQ$8</f>
        <v>0</v>
      </c>
      <c r="BR59" s="16"/>
      <c r="BS59" s="17">
        <f>BR59*$D59*$E59*$F59*$I59*$BS$8</f>
        <v>0</v>
      </c>
      <c r="BT59" s="20">
        <v>249</v>
      </c>
      <c r="BU59" s="17">
        <f>BT59*$D59*$E59*$F59*$I59*$BU$8</f>
        <v>3957106.4063999997</v>
      </c>
      <c r="BV59" s="18">
        <v>259</v>
      </c>
      <c r="BW59" s="17">
        <f>BV59*$D59*$E59*$F59*$I59*$BW$8</f>
        <v>4116026.3424</v>
      </c>
      <c r="BX59" s="20">
        <v>80</v>
      </c>
      <c r="BY59" s="17">
        <f>BX59*$D59*$E59*$F59*$I59*$BY$8</f>
        <v>1271359.4879999999</v>
      </c>
      <c r="BZ59" s="22">
        <v>90</v>
      </c>
      <c r="CA59" s="17">
        <f>BZ59*$D59*$E59*$F59*$I59*$CA$8</f>
        <v>1430279.4240000001</v>
      </c>
      <c r="CB59" s="18">
        <v>20</v>
      </c>
      <c r="CC59" s="17">
        <f>CB59*$D59*$E59*$F59*$I59*$CC$8</f>
        <v>317839.87199999997</v>
      </c>
      <c r="CD59" s="18">
        <v>217</v>
      </c>
      <c r="CE59" s="17">
        <f>CD59*$D59*$E59*$F59*$I59*$CE$8</f>
        <v>3448562.6112000002</v>
      </c>
      <c r="CF59" s="22">
        <v>86</v>
      </c>
      <c r="CG59" s="17">
        <f>CF59*$D59*$E59*$F59*$I59*$CG$8</f>
        <v>1366711.4495999999</v>
      </c>
      <c r="CH59" s="22">
        <v>70</v>
      </c>
      <c r="CI59" s="17">
        <f>CH59*$D59*$E59*$F59*$I59*$CI$8</f>
        <v>1112439.5519999999</v>
      </c>
      <c r="CJ59" s="16">
        <v>100</v>
      </c>
      <c r="CK59" s="17">
        <f>CJ59*$D59*$E59*$F59*$I59*$CK$8</f>
        <v>1589199.3599999999</v>
      </c>
      <c r="CL59" s="18">
        <v>22</v>
      </c>
      <c r="CM59" s="17">
        <f>CL59*$D59*$E59*$F59*$I59*$CM$8</f>
        <v>349623.85920000001</v>
      </c>
      <c r="CN59" s="20">
        <v>200</v>
      </c>
      <c r="CO59" s="17">
        <f>CN59*$D59*$E59*$F59*$J59*$CO$8</f>
        <v>4218945.92</v>
      </c>
      <c r="CP59" s="22">
        <v>120</v>
      </c>
      <c r="CQ59" s="17">
        <f>CP59*$D59*$E59*$F59*$K59*$CQ$8</f>
        <v>2917315.9680000003</v>
      </c>
      <c r="CR59" s="17"/>
      <c r="CS59" s="17">
        <f>CR59*D59*E59*F59</f>
        <v>0</v>
      </c>
      <c r="CT59" s="62">
        <f t="shared" ref="CT59:CU61" si="199">SUM(N59+L59+X59+P59+R59+Z59+V59+T59+AB59+AF59+AD59+AH59+AJ59+AN59+BJ59+BP59+AL59+AX59+AZ59+CB59+CD59+BZ59+CF59+CH59+BT59+BV59+AP59+AR59+AT59+AV59+BL59+BN59+BR59+BB59+BD59+BF59+BH59+BX59+CJ59+CL59+CN59+CP59+CR59)</f>
        <v>3073</v>
      </c>
      <c r="CU59" s="62">
        <f t="shared" si="199"/>
        <v>47724413.542400002</v>
      </c>
      <c r="CV59" s="61">
        <f>SUM(CT59*F59)</f>
        <v>3165.19</v>
      </c>
    </row>
    <row r="60" spans="1:100" ht="30" x14ac:dyDescent="0.25">
      <c r="A60" s="30"/>
      <c r="B60" s="30">
        <v>33</v>
      </c>
      <c r="C60" s="76" t="s">
        <v>170</v>
      </c>
      <c r="D60" s="77">
        <v>11480</v>
      </c>
      <c r="E60" s="15">
        <v>3.39</v>
      </c>
      <c r="F60" s="31">
        <v>1</v>
      </c>
      <c r="G60" s="31"/>
      <c r="H60" s="77">
        <v>1.4</v>
      </c>
      <c r="I60" s="77">
        <v>1.68</v>
      </c>
      <c r="J60" s="77">
        <v>2.23</v>
      </c>
      <c r="K60" s="77">
        <v>2.57</v>
      </c>
      <c r="L60" s="18"/>
      <c r="M60" s="17">
        <f>SUM(L60*$D60*$E60*$F60*$H60*$M$8)</f>
        <v>0</v>
      </c>
      <c r="N60" s="18"/>
      <c r="O60" s="17">
        <f t="shared" si="13"/>
        <v>0</v>
      </c>
      <c r="P60" s="18"/>
      <c r="Q60" s="17">
        <f>SUM(P60*$D60*$E60*$F60*$H60*$Q$8)</f>
        <v>0</v>
      </c>
      <c r="R60" s="16"/>
      <c r="S60" s="17">
        <f>SUM(R60*$D60*$E60*$F60*$H60*$S$8)</f>
        <v>0</v>
      </c>
      <c r="T60" s="18"/>
      <c r="U60" s="17">
        <f>SUM(T60*$D60*$E60*$F60*$H60*$U$8)</f>
        <v>0</v>
      </c>
      <c r="V60" s="16"/>
      <c r="W60" s="19">
        <f>SUM(V60*$D60*$E60*$F60*$H60*$W$8)</f>
        <v>0</v>
      </c>
      <c r="X60" s="78"/>
      <c r="Y60" s="17">
        <f t="shared" si="14"/>
        <v>0</v>
      </c>
      <c r="Z60" s="18"/>
      <c r="AA60" s="17">
        <f>SUM(Z60*$D60*$E60*$F60*$H60*$AA$8)</f>
        <v>0</v>
      </c>
      <c r="AB60" s="18"/>
      <c r="AC60" s="17">
        <f>SUM(AB60*$D60*$E60*$F60*$H60*$AC$8)</f>
        <v>0</v>
      </c>
      <c r="AD60" s="18"/>
      <c r="AE60" s="17">
        <f>SUM(AD60*$D60*$E60*$F60*$H60*$AE$8)</f>
        <v>0</v>
      </c>
      <c r="AF60" s="16"/>
      <c r="AG60" s="17">
        <f>AF60*$D60*$E60*$F60*$I60*$AG$8</f>
        <v>0</v>
      </c>
      <c r="AH60" s="27"/>
      <c r="AI60" s="17">
        <f>AH60*$D60*$E60*$F60*$I60*$AI$8</f>
        <v>0</v>
      </c>
      <c r="AJ60" s="21"/>
      <c r="AK60" s="17">
        <f>SUM(AJ60*$D60*$E60*$F60*$H60*$AK$8)</f>
        <v>0</v>
      </c>
      <c r="AL60" s="27"/>
      <c r="AM60" s="19">
        <f>SUM(AL60*$D60*$E60*$F60*$H60*$AM$8)</f>
        <v>0</v>
      </c>
      <c r="AN60" s="26"/>
      <c r="AO60" s="17">
        <f>SUM(AN60*$D60*$E60*$F60*$H60*$AO$8)</f>
        <v>0</v>
      </c>
      <c r="AP60" s="26"/>
      <c r="AQ60" s="17">
        <f>SUM(AP60*$D60*$E60*$F60*$H60*$AQ$8)</f>
        <v>0</v>
      </c>
      <c r="AR60" s="26"/>
      <c r="AS60" s="17">
        <f>SUM(AR60*$D60*$E60*$F60*$H60*$AS$8)</f>
        <v>0</v>
      </c>
      <c r="AT60" s="26"/>
      <c r="AU60" s="17">
        <f>SUM(AT60*$D60*$E60*$F60*$H60*$AU$8)</f>
        <v>0</v>
      </c>
      <c r="AV60" s="26"/>
      <c r="AW60" s="17">
        <f>SUM(AV60*$D60*$E60*$F60*$H60*$AW$8)</f>
        <v>0</v>
      </c>
      <c r="AX60" s="27"/>
      <c r="AY60" s="17">
        <f>SUM(AX60*$D60*$E60*$F60*$H60*$AY$8)</f>
        <v>0</v>
      </c>
      <c r="AZ60" s="26"/>
      <c r="BA60" s="17">
        <f>SUM(AZ60*$D60*$E60*$F60*$H60*$BA$8)</f>
        <v>0</v>
      </c>
      <c r="BB60" s="26"/>
      <c r="BC60" s="17">
        <f>SUM(BB60*$D60*$E60*$F60*$H60*$BC$8)</f>
        <v>0</v>
      </c>
      <c r="BD60" s="26"/>
      <c r="BE60" s="17">
        <f>SUM(BD60*$D60*$E60*$F60*$H60*$BE$8)</f>
        <v>0</v>
      </c>
      <c r="BF60" s="26"/>
      <c r="BG60" s="17">
        <f>SUM(BF60*$D60*$E60*$F60*$H60*$BG$8)</f>
        <v>0</v>
      </c>
      <c r="BH60" s="26"/>
      <c r="BI60" s="17">
        <f>SUM(BH60*$D60*$E60*$F60*$H60*$BI$8)</f>
        <v>0</v>
      </c>
      <c r="BJ60" s="29"/>
      <c r="BK60" s="17">
        <f>BJ60*$D60*$E60*$F60*$I60*$BK$8</f>
        <v>0</v>
      </c>
      <c r="BL60" s="27"/>
      <c r="BM60" s="17">
        <f>BL60*$D60*$E60*$F60*$I60*$BM$8</f>
        <v>0</v>
      </c>
      <c r="BN60" s="33"/>
      <c r="BO60" s="17">
        <f>BN60*$D60*$E60*$F60*$I60*$BO$8</f>
        <v>0</v>
      </c>
      <c r="BP60" s="26"/>
      <c r="BQ60" s="17">
        <f>BP60*$D60*$E60*$F60*$I60*$BQ$8</f>
        <v>0</v>
      </c>
      <c r="BR60" s="27"/>
      <c r="BS60" s="17">
        <f>BR60*$D60*$E60*$F60*$I60*$BS$8</f>
        <v>0</v>
      </c>
      <c r="BT60" s="27"/>
      <c r="BU60" s="17">
        <f>BT60*$D60*$E60*$F60*$I60*$BU$8</f>
        <v>0</v>
      </c>
      <c r="BV60" s="26"/>
      <c r="BW60" s="17">
        <f>BV60*$D60*$E60*$F60*$I60*$BW$8</f>
        <v>0</v>
      </c>
      <c r="BX60" s="27"/>
      <c r="BY60" s="17">
        <f>BX60*$D60*$E60*$F60*$I60*$BY$8</f>
        <v>0</v>
      </c>
      <c r="BZ60" s="26"/>
      <c r="CA60" s="17">
        <f>BZ60*$D60*$E60*$F60*$I60*$CA$8</f>
        <v>0</v>
      </c>
      <c r="CB60" s="26"/>
      <c r="CC60" s="17">
        <f>CB60*$D60*$E60*$F60*$I60*$CC$8</f>
        <v>0</v>
      </c>
      <c r="CD60" s="26"/>
      <c r="CE60" s="17">
        <f>CD60*$D60*$E60*$F60*$I60*$CE$8</f>
        <v>0</v>
      </c>
      <c r="CF60" s="26"/>
      <c r="CG60" s="17">
        <f>CF60*$D60*$E60*$F60*$I60*$CG$8</f>
        <v>0</v>
      </c>
      <c r="CH60" s="26"/>
      <c r="CI60" s="17">
        <f>CH60*$D60*$E60*$F60*$I60*$CI$8</f>
        <v>0</v>
      </c>
      <c r="CJ60" s="27"/>
      <c r="CK60" s="17">
        <f>CJ60*$D60*$E60*$F60*$I60*$CK$8</f>
        <v>0</v>
      </c>
      <c r="CL60" s="26"/>
      <c r="CM60" s="17">
        <f>CL60*$D60*$E60*$F60*$I60*$CM$8</f>
        <v>0</v>
      </c>
      <c r="CN60" s="27"/>
      <c r="CO60" s="17">
        <f>CN60*$D60*$E60*$F60*$J60*$CO$8</f>
        <v>0</v>
      </c>
      <c r="CP60" s="26"/>
      <c r="CQ60" s="17">
        <f>CP60*$D60*$E60*$F60*$K60*$CQ$8</f>
        <v>0</v>
      </c>
      <c r="CR60" s="17"/>
      <c r="CS60" s="17">
        <f>CR60*D60*E60*F60</f>
        <v>0</v>
      </c>
      <c r="CT60" s="62">
        <f t="shared" si="199"/>
        <v>0</v>
      </c>
      <c r="CU60" s="62">
        <f t="shared" si="199"/>
        <v>0</v>
      </c>
      <c r="CV60" s="61">
        <f>SUM(CT60*F60)</f>
        <v>0</v>
      </c>
    </row>
    <row r="61" spans="1:100" ht="105" x14ac:dyDescent="0.25">
      <c r="A61" s="30"/>
      <c r="B61" s="30">
        <v>34</v>
      </c>
      <c r="C61" s="76" t="s">
        <v>171</v>
      </c>
      <c r="D61" s="77">
        <v>11480</v>
      </c>
      <c r="E61" s="15">
        <v>5.07</v>
      </c>
      <c r="F61" s="31">
        <v>1</v>
      </c>
      <c r="G61" s="31"/>
      <c r="H61" s="77">
        <v>1.4</v>
      </c>
      <c r="I61" s="77">
        <v>1.68</v>
      </c>
      <c r="J61" s="77">
        <v>2.23</v>
      </c>
      <c r="K61" s="77">
        <v>2.57</v>
      </c>
      <c r="L61" s="18"/>
      <c r="M61" s="17">
        <f>SUM(L61*$D61*$E61*$F61*$H61*$M$8)</f>
        <v>0</v>
      </c>
      <c r="N61" s="18"/>
      <c r="O61" s="17">
        <f t="shared" si="13"/>
        <v>0</v>
      </c>
      <c r="P61" s="18"/>
      <c r="Q61" s="17">
        <f>SUM(P61*$D61*$E61*$F61*$H61*$Q$8)</f>
        <v>0</v>
      </c>
      <c r="R61" s="16"/>
      <c r="S61" s="17">
        <f>SUM(R61*$D61*$E61*$F61*$H61*$S$8)</f>
        <v>0</v>
      </c>
      <c r="T61" s="18"/>
      <c r="U61" s="17">
        <f>SUM(T61*$D61*$E61*$F61*$H61*$U$8)</f>
        <v>0</v>
      </c>
      <c r="V61" s="16"/>
      <c r="W61" s="19">
        <f>SUM(V61*$D61*$E61*$F61*$H61*$W$8)</f>
        <v>0</v>
      </c>
      <c r="X61" s="78"/>
      <c r="Y61" s="17">
        <f t="shared" si="14"/>
        <v>0</v>
      </c>
      <c r="Z61" s="18"/>
      <c r="AA61" s="17">
        <f>SUM(Z61*$D61*$E61*$F61*$H61*$AA$8)</f>
        <v>0</v>
      </c>
      <c r="AB61" s="18"/>
      <c r="AC61" s="17">
        <f>SUM(AB61*$D61*$E61*$F61*$H61*$AC$8)</f>
        <v>0</v>
      </c>
      <c r="AD61" s="18"/>
      <c r="AE61" s="17">
        <f>SUM(AD61*$D61*$E61*$F61*$H61*$AE$8)</f>
        <v>0</v>
      </c>
      <c r="AF61" s="16"/>
      <c r="AG61" s="17">
        <f>AF61*$D61*$E61*$F61*$I61*$AG$8</f>
        <v>0</v>
      </c>
      <c r="AH61" s="27"/>
      <c r="AI61" s="17">
        <f>AH61*$D61*$E61*$F61*$I61*$AI$8</f>
        <v>0</v>
      </c>
      <c r="AJ61" s="21"/>
      <c r="AK61" s="17">
        <f>SUM(AJ61*$D61*$E61*$F61*$H61*$AK$8)</f>
        <v>0</v>
      </c>
      <c r="AL61" s="27"/>
      <c r="AM61" s="19">
        <f>SUM(AL61*$D61*$E61*$F61*$H61*$AM$8)</f>
        <v>0</v>
      </c>
      <c r="AN61" s="26"/>
      <c r="AO61" s="17">
        <f>SUM(AN61*$D61*$E61*$F61*$H61*$AO$8)</f>
        <v>0</v>
      </c>
      <c r="AP61" s="26"/>
      <c r="AQ61" s="17">
        <f>SUM(AP61*$D61*$E61*$F61*$H61*$AQ$8)</f>
        <v>0</v>
      </c>
      <c r="AR61" s="26"/>
      <c r="AS61" s="17">
        <f>SUM(AR61*$D61*$E61*$F61*$H61*$AS$8)</f>
        <v>0</v>
      </c>
      <c r="AT61" s="26"/>
      <c r="AU61" s="17">
        <f>SUM(AT61*$D61*$E61*$F61*$H61*$AU$8)</f>
        <v>0</v>
      </c>
      <c r="AV61" s="26"/>
      <c r="AW61" s="17">
        <f>SUM(AV61*$D61*$E61*$F61*$H61*$AW$8)</f>
        <v>0</v>
      </c>
      <c r="AX61" s="27"/>
      <c r="AY61" s="17">
        <f>SUM(AX61*$D61*$E61*$F61*$H61*$AY$8)</f>
        <v>0</v>
      </c>
      <c r="AZ61" s="26"/>
      <c r="BA61" s="17">
        <f>SUM(AZ61*$D61*$E61*$F61*$H61*$BA$8)</f>
        <v>0</v>
      </c>
      <c r="BB61" s="26"/>
      <c r="BC61" s="17">
        <f>SUM(BB61*$D61*$E61*$F61*$H61*$BC$8)</f>
        <v>0</v>
      </c>
      <c r="BD61" s="26"/>
      <c r="BE61" s="17">
        <f>SUM(BD61*$D61*$E61*$F61*$H61*$BE$8)</f>
        <v>0</v>
      </c>
      <c r="BF61" s="26"/>
      <c r="BG61" s="17">
        <f>SUM(BF61*$D61*$E61*$F61*$H61*$BG$8)</f>
        <v>0</v>
      </c>
      <c r="BH61" s="26"/>
      <c r="BI61" s="17">
        <f>SUM(BH61*$D61*$E61*$F61*$H61*$BI$8)</f>
        <v>0</v>
      </c>
      <c r="BJ61" s="29"/>
      <c r="BK61" s="17">
        <f>BJ61*$D61*$E61*$F61*$I61*$BK$8</f>
        <v>0</v>
      </c>
      <c r="BL61" s="27"/>
      <c r="BM61" s="17">
        <f>BL61*$D61*$E61*$F61*$I61*$BM$8</f>
        <v>0</v>
      </c>
      <c r="BN61" s="33"/>
      <c r="BO61" s="17">
        <f>BN61*$D61*$E61*$F61*$I61*$BO$8</f>
        <v>0</v>
      </c>
      <c r="BP61" s="26"/>
      <c r="BQ61" s="17">
        <f>BP61*$D61*$E61*$F61*$I61*$BQ$8</f>
        <v>0</v>
      </c>
      <c r="BR61" s="27"/>
      <c r="BS61" s="17">
        <f>BR61*$D61*$E61*$F61*$I61*$BS$8</f>
        <v>0</v>
      </c>
      <c r="BT61" s="27"/>
      <c r="BU61" s="17">
        <f>BT61*$D61*$E61*$F61*$I61*$BU$8</f>
        <v>0</v>
      </c>
      <c r="BV61" s="26"/>
      <c r="BW61" s="17">
        <f>BV61*$D61*$E61*$F61*$I61*$BW$8</f>
        <v>0</v>
      </c>
      <c r="BX61" s="27"/>
      <c r="BY61" s="17">
        <f>BX61*$D61*$E61*$F61*$I61*$BY$8</f>
        <v>0</v>
      </c>
      <c r="BZ61" s="26"/>
      <c r="CA61" s="17">
        <f>BZ61*$D61*$E61*$F61*$I61*$CA$8</f>
        <v>0</v>
      </c>
      <c r="CB61" s="26"/>
      <c r="CC61" s="17">
        <f>CB61*$D61*$E61*$F61*$I61*$CC$8</f>
        <v>0</v>
      </c>
      <c r="CD61" s="26"/>
      <c r="CE61" s="17">
        <f>CD61*$D61*$E61*$F61*$I61*$CE$8</f>
        <v>0</v>
      </c>
      <c r="CF61" s="26"/>
      <c r="CG61" s="17">
        <f>CF61*$D61*$E61*$F61*$I61*$CG$8</f>
        <v>0</v>
      </c>
      <c r="CH61" s="26"/>
      <c r="CI61" s="17">
        <f>CH61*$D61*$E61*$F61*$I61*$CI$8</f>
        <v>0</v>
      </c>
      <c r="CJ61" s="27"/>
      <c r="CK61" s="17">
        <f>CJ61*$D61*$E61*$F61*$I61*$CK$8</f>
        <v>0</v>
      </c>
      <c r="CL61" s="26"/>
      <c r="CM61" s="17">
        <f>CL61*$D61*$E61*$F61*$I61*$CM$8</f>
        <v>0</v>
      </c>
      <c r="CN61" s="27"/>
      <c r="CO61" s="17">
        <f>CN61*$D61*$E61*$F61*$J61*$CO$8</f>
        <v>0</v>
      </c>
      <c r="CP61" s="26"/>
      <c r="CQ61" s="17">
        <f>CP61*$D61*$E61*$F61*$K61*$CQ$8</f>
        <v>0</v>
      </c>
      <c r="CR61" s="49"/>
      <c r="CS61" s="17">
        <f>CR61*D61*E61*F61</f>
        <v>0</v>
      </c>
      <c r="CT61" s="62">
        <f t="shared" si="199"/>
        <v>0</v>
      </c>
      <c r="CU61" s="62">
        <f t="shared" si="199"/>
        <v>0</v>
      </c>
      <c r="CV61" s="61">
        <f>SUM(CT61*F61)</f>
        <v>0</v>
      </c>
    </row>
    <row r="62" spans="1:100" x14ac:dyDescent="0.25">
      <c r="A62" s="30">
        <v>14</v>
      </c>
      <c r="B62" s="30"/>
      <c r="C62" s="75" t="s">
        <v>172</v>
      </c>
      <c r="D62" s="77">
        <v>11480</v>
      </c>
      <c r="E62" s="15">
        <v>1.7</v>
      </c>
      <c r="F62" s="40">
        <v>1</v>
      </c>
      <c r="G62" s="40"/>
      <c r="H62" s="77">
        <v>1.4</v>
      </c>
      <c r="I62" s="77">
        <v>1.68</v>
      </c>
      <c r="J62" s="77">
        <v>2.23</v>
      </c>
      <c r="K62" s="77">
        <v>2.57</v>
      </c>
      <c r="L62" s="24">
        <f t="shared" ref="L62" si="200">SUM(L63:L64)</f>
        <v>0</v>
      </c>
      <c r="M62" s="24">
        <f>SUM(M63:M64)</f>
        <v>0</v>
      </c>
      <c r="N62" s="24">
        <f t="shared" ref="N62:BR62" si="201">SUM(N63:N64)</f>
        <v>0</v>
      </c>
      <c r="O62" s="24">
        <f t="shared" si="201"/>
        <v>0</v>
      </c>
      <c r="P62" s="24">
        <f t="shared" si="201"/>
        <v>0</v>
      </c>
      <c r="Q62" s="24">
        <f>SUM(Q63:Q64)</f>
        <v>0</v>
      </c>
      <c r="R62" s="64">
        <f t="shared" ref="R62" si="202">SUM(R63:R64)</f>
        <v>0</v>
      </c>
      <c r="S62" s="24">
        <f>SUM(S63:S64)</f>
        <v>0</v>
      </c>
      <c r="T62" s="24">
        <f t="shared" ref="T62" si="203">SUM(T63:T64)</f>
        <v>0</v>
      </c>
      <c r="U62" s="24">
        <f>SUM(U63:U64)</f>
        <v>0</v>
      </c>
      <c r="V62" s="64">
        <f t="shared" ref="V62" si="204">SUM(V63:V64)</f>
        <v>0</v>
      </c>
      <c r="W62" s="64">
        <f>SUM(W63:W64)</f>
        <v>0</v>
      </c>
      <c r="X62" s="24">
        <f t="shared" ref="X62" si="205">SUM(X63:X64)</f>
        <v>0</v>
      </c>
      <c r="Y62" s="24">
        <f t="shared" si="201"/>
        <v>0</v>
      </c>
      <c r="Z62" s="24">
        <f t="shared" si="201"/>
        <v>0</v>
      </c>
      <c r="AA62" s="24">
        <f t="shared" si="201"/>
        <v>0</v>
      </c>
      <c r="AB62" s="24">
        <f t="shared" si="201"/>
        <v>0</v>
      </c>
      <c r="AC62" s="24">
        <f t="shared" si="201"/>
        <v>0</v>
      </c>
      <c r="AD62" s="24">
        <f t="shared" si="201"/>
        <v>4</v>
      </c>
      <c r="AE62" s="24">
        <f>SUM(AE63:AE64)</f>
        <v>98360.639999999999</v>
      </c>
      <c r="AF62" s="64">
        <f t="shared" ref="AF62" si="206">SUM(AF63:AF64)</f>
        <v>0</v>
      </c>
      <c r="AG62" s="24">
        <f t="shared" si="201"/>
        <v>0</v>
      </c>
      <c r="AH62" s="48">
        <f t="shared" si="201"/>
        <v>0</v>
      </c>
      <c r="AI62" s="47">
        <f t="shared" si="201"/>
        <v>0</v>
      </c>
      <c r="AJ62" s="48">
        <v>0</v>
      </c>
      <c r="AK62" s="47">
        <f t="shared" si="201"/>
        <v>0</v>
      </c>
      <c r="AL62" s="48">
        <f t="shared" si="201"/>
        <v>0</v>
      </c>
      <c r="AM62" s="48">
        <f>SUM(AM63:AM64)</f>
        <v>0</v>
      </c>
      <c r="AN62" s="47">
        <f t="shared" ref="AN62" si="207">SUM(AN63:AN64)</f>
        <v>0</v>
      </c>
      <c r="AO62" s="47">
        <f t="shared" si="201"/>
        <v>0</v>
      </c>
      <c r="AP62" s="47">
        <f t="shared" si="201"/>
        <v>0</v>
      </c>
      <c r="AQ62" s="47">
        <f>SUM(AQ63:AQ64)</f>
        <v>0</v>
      </c>
      <c r="AR62" s="47">
        <f t="shared" ref="AR62" si="208">SUM(AR63:AR64)</f>
        <v>0</v>
      </c>
      <c r="AS62" s="47">
        <f>SUM(AS63:AS64)</f>
        <v>0</v>
      </c>
      <c r="AT62" s="47">
        <f t="shared" ref="AT62" si="209">SUM(AT63:AT64)</f>
        <v>0</v>
      </c>
      <c r="AU62" s="47">
        <f>SUM(AU63:AU64)</f>
        <v>0</v>
      </c>
      <c r="AV62" s="47">
        <f t="shared" ref="AV62" si="210">SUM(AV63:AV64)</f>
        <v>0</v>
      </c>
      <c r="AW62" s="47">
        <f>SUM(AW63:AW64)</f>
        <v>0</v>
      </c>
      <c r="AX62" s="48">
        <f>SUM(AX63:AX64)</f>
        <v>0</v>
      </c>
      <c r="AY62" s="47">
        <f>SUM(AY63:AY64)</f>
        <v>0</v>
      </c>
      <c r="AZ62" s="47">
        <f>SUM(AZ63:AZ64)</f>
        <v>0</v>
      </c>
      <c r="BA62" s="47">
        <f>SUM(BA63:BA64)</f>
        <v>0</v>
      </c>
      <c r="BB62" s="47">
        <f t="shared" ref="BB62" si="211">SUM(BB63:BB64)</f>
        <v>0</v>
      </c>
      <c r="BC62" s="47">
        <f>SUM(BC63:BC64)</f>
        <v>0</v>
      </c>
      <c r="BD62" s="47">
        <f t="shared" ref="BD62" si="212">SUM(BD63:BD64)</f>
        <v>0</v>
      </c>
      <c r="BE62" s="47">
        <f>SUM(BE63:BE64)</f>
        <v>0</v>
      </c>
      <c r="BF62" s="47">
        <f t="shared" ref="BF62" si="213">SUM(BF63:BF64)</f>
        <v>0</v>
      </c>
      <c r="BG62" s="47">
        <f>SUM(BG63:BG64)</f>
        <v>0</v>
      </c>
      <c r="BH62" s="47">
        <f>SUM(BH63:BH64)</f>
        <v>0</v>
      </c>
      <c r="BI62" s="47">
        <f>SUM(BI63:BI64)</f>
        <v>0</v>
      </c>
      <c r="BJ62" s="47">
        <f t="shared" ref="BJ62" si="214">SUM(BJ63:BJ64)</f>
        <v>0</v>
      </c>
      <c r="BK62" s="47">
        <f t="shared" si="201"/>
        <v>0</v>
      </c>
      <c r="BL62" s="48">
        <f t="shared" si="201"/>
        <v>0</v>
      </c>
      <c r="BM62" s="47">
        <f>SUM(BM63:BM64)</f>
        <v>0</v>
      </c>
      <c r="BN62" s="47">
        <f t="shared" ref="BN62" si="215">SUM(BN63:BN64)</f>
        <v>0</v>
      </c>
      <c r="BO62" s="47">
        <f>SUM(BO63:BO64)</f>
        <v>0</v>
      </c>
      <c r="BP62" s="47">
        <f t="shared" ref="BP62" si="216">SUM(BP63:BP64)</f>
        <v>9</v>
      </c>
      <c r="BQ62" s="47">
        <f t="shared" si="201"/>
        <v>265573.728</v>
      </c>
      <c r="BR62" s="48">
        <f t="shared" si="201"/>
        <v>0</v>
      </c>
      <c r="BS62" s="47">
        <f>SUM(BS63:BS64)</f>
        <v>0</v>
      </c>
      <c r="BT62" s="47">
        <f t="shared" ref="BT62:BV62" si="217">SUM(BT63:BT64)</f>
        <v>0</v>
      </c>
      <c r="BU62" s="47">
        <f t="shared" si="217"/>
        <v>0</v>
      </c>
      <c r="BV62" s="47">
        <f t="shared" si="217"/>
        <v>0</v>
      </c>
      <c r="BW62" s="47">
        <f>SUM(BW63:BW64)</f>
        <v>0</v>
      </c>
      <c r="BX62" s="48">
        <f t="shared" ref="BX62" si="218">SUM(BX63:BX64)</f>
        <v>0</v>
      </c>
      <c r="BY62" s="47">
        <f>SUM(BY63:BY64)</f>
        <v>0</v>
      </c>
      <c r="BZ62" s="47">
        <f>SUM(BZ63:BZ64)</f>
        <v>0</v>
      </c>
      <c r="CA62" s="47">
        <f>SUM(CA63:CA64)</f>
        <v>0</v>
      </c>
      <c r="CB62" s="47">
        <f t="shared" ref="CB62:CU62" si="219">SUM(CB63:CB64)</f>
        <v>0</v>
      </c>
      <c r="CC62" s="47">
        <f t="shared" si="219"/>
        <v>0</v>
      </c>
      <c r="CD62" s="47">
        <f t="shared" si="219"/>
        <v>0</v>
      </c>
      <c r="CE62" s="47">
        <f t="shared" si="219"/>
        <v>0</v>
      </c>
      <c r="CF62" s="47">
        <f t="shared" si="219"/>
        <v>0</v>
      </c>
      <c r="CG62" s="47">
        <f t="shared" si="219"/>
        <v>0</v>
      </c>
      <c r="CH62" s="47">
        <f t="shared" si="219"/>
        <v>0</v>
      </c>
      <c r="CI62" s="47">
        <f t="shared" si="219"/>
        <v>0</v>
      </c>
      <c r="CJ62" s="48">
        <f t="shared" si="219"/>
        <v>0</v>
      </c>
      <c r="CK62" s="47">
        <f t="shared" si="219"/>
        <v>0</v>
      </c>
      <c r="CL62" s="47">
        <f t="shared" si="219"/>
        <v>0</v>
      </c>
      <c r="CM62" s="47">
        <f t="shared" si="219"/>
        <v>0</v>
      </c>
      <c r="CN62" s="48">
        <v>0</v>
      </c>
      <c r="CO62" s="47">
        <f t="shared" si="219"/>
        <v>0</v>
      </c>
      <c r="CP62" s="47">
        <f t="shared" si="219"/>
        <v>0</v>
      </c>
      <c r="CQ62" s="47">
        <f t="shared" si="219"/>
        <v>0</v>
      </c>
      <c r="CR62" s="47">
        <f t="shared" si="219"/>
        <v>0</v>
      </c>
      <c r="CS62" s="47">
        <f t="shared" si="219"/>
        <v>0</v>
      </c>
      <c r="CT62" s="47">
        <f t="shared" si="219"/>
        <v>13</v>
      </c>
      <c r="CU62" s="47">
        <f t="shared" si="219"/>
        <v>363934.36800000002</v>
      </c>
      <c r="CV62" s="61"/>
    </row>
    <row r="63" spans="1:100" ht="30" x14ac:dyDescent="0.25">
      <c r="A63" s="30"/>
      <c r="B63" s="30">
        <v>35</v>
      </c>
      <c r="C63" s="76" t="s">
        <v>173</v>
      </c>
      <c r="D63" s="77">
        <v>11480</v>
      </c>
      <c r="E63" s="15">
        <v>1.53</v>
      </c>
      <c r="F63" s="31">
        <v>1</v>
      </c>
      <c r="G63" s="31"/>
      <c r="H63" s="77">
        <v>1.4</v>
      </c>
      <c r="I63" s="77">
        <v>1.68</v>
      </c>
      <c r="J63" s="77">
        <v>2.23</v>
      </c>
      <c r="K63" s="77">
        <v>2.57</v>
      </c>
      <c r="L63" s="18">
        <v>0</v>
      </c>
      <c r="M63" s="17">
        <f>SUM(L63*$D63*$E63*$F63*$H63*$M$8)</f>
        <v>0</v>
      </c>
      <c r="N63" s="18">
        <v>0</v>
      </c>
      <c r="O63" s="17">
        <f t="shared" si="13"/>
        <v>0</v>
      </c>
      <c r="P63" s="18">
        <v>0</v>
      </c>
      <c r="Q63" s="17">
        <f>SUM(P63*$D63*$E63*$F63*$H63*$Q$8)</f>
        <v>0</v>
      </c>
      <c r="R63" s="16">
        <v>0</v>
      </c>
      <c r="S63" s="17">
        <f>SUM(R63*$D63*$E63*$F63*$H63*$S$8)</f>
        <v>0</v>
      </c>
      <c r="T63" s="18">
        <v>0</v>
      </c>
      <c r="U63" s="17">
        <f>SUM(T63*$D63*$E63*$F63*$H63*$U$8)</f>
        <v>0</v>
      </c>
      <c r="V63" s="16"/>
      <c r="W63" s="19">
        <f>SUM(V63*$D63*$E63*$F63*$H63*$W$8)</f>
        <v>0</v>
      </c>
      <c r="X63" s="78"/>
      <c r="Y63" s="17">
        <f t="shared" si="14"/>
        <v>0</v>
      </c>
      <c r="Z63" s="18">
        <v>0</v>
      </c>
      <c r="AA63" s="17">
        <f>SUM(Z63*$D63*$E63*$F63*$H63*$AA$8)</f>
        <v>0</v>
      </c>
      <c r="AB63" s="18">
        <v>0</v>
      </c>
      <c r="AC63" s="17">
        <f>SUM(AB63*$D63*$E63*$F63*$H63*$AC$8)</f>
        <v>0</v>
      </c>
      <c r="AD63" s="18">
        <v>4</v>
      </c>
      <c r="AE63" s="17">
        <f>SUM(AD63*$D63*$E63*$F63*$H63*$AE$8)</f>
        <v>98360.639999999999</v>
      </c>
      <c r="AF63" s="16">
        <v>0</v>
      </c>
      <c r="AG63" s="17">
        <f>AF63*$D63*$E63*$F63*$I63*$AG$8</f>
        <v>0</v>
      </c>
      <c r="AH63" s="16">
        <v>0</v>
      </c>
      <c r="AI63" s="17">
        <f>AH63*$D63*$E63*$F63*$I63*$AI$8</f>
        <v>0</v>
      </c>
      <c r="AJ63" s="21"/>
      <c r="AK63" s="17">
        <f>SUM(AJ63*$D63*$E63*$F63*$H63*$AK$8)</f>
        <v>0</v>
      </c>
      <c r="AL63" s="16"/>
      <c r="AM63" s="19">
        <f>SUM(AL63*$D63*$E63*$F63*$H63*$AM$8)</f>
        <v>0</v>
      </c>
      <c r="AN63" s="18">
        <v>0</v>
      </c>
      <c r="AO63" s="17">
        <f>SUM(AN63*$D63*$E63*$F63*$H63*$AO$8)</f>
        <v>0</v>
      </c>
      <c r="AP63" s="18">
        <v>0</v>
      </c>
      <c r="AQ63" s="17">
        <f>SUM(AP63*$D63*$E63*$F63*$H63*$AQ$8)</f>
        <v>0</v>
      </c>
      <c r="AR63" s="18"/>
      <c r="AS63" s="17">
        <f>SUM(AR63*$D63*$E63*$F63*$H63*$AS$8)</f>
        <v>0</v>
      </c>
      <c r="AT63" s="18"/>
      <c r="AU63" s="17">
        <f>SUM(AT63*$D63*$E63*$F63*$H63*$AU$8)</f>
        <v>0</v>
      </c>
      <c r="AV63" s="18"/>
      <c r="AW63" s="17">
        <f>SUM(AV63*$D63*$E63*$F63*$H63*$AW$8)</f>
        <v>0</v>
      </c>
      <c r="AX63" s="16">
        <v>0</v>
      </c>
      <c r="AY63" s="17">
        <f>SUM(AX63*$D63*$E63*$F63*$H63*$AY$8)</f>
        <v>0</v>
      </c>
      <c r="AZ63" s="18">
        <v>0</v>
      </c>
      <c r="BA63" s="17">
        <f>SUM(AZ63*$D63*$E63*$F63*$H63*$BA$8)</f>
        <v>0</v>
      </c>
      <c r="BB63" s="18">
        <v>0</v>
      </c>
      <c r="BC63" s="17">
        <f>SUM(BB63*$D63*$E63*$F63*$H63*$BC$8)</f>
        <v>0</v>
      </c>
      <c r="BD63" s="18">
        <v>0</v>
      </c>
      <c r="BE63" s="17">
        <f>SUM(BD63*$D63*$E63*$F63*$H63*$BE$8)</f>
        <v>0</v>
      </c>
      <c r="BF63" s="18">
        <v>0</v>
      </c>
      <c r="BG63" s="17">
        <f>SUM(BF63*$D63*$E63*$F63*$H63*$BG$8)</f>
        <v>0</v>
      </c>
      <c r="BH63" s="18"/>
      <c r="BI63" s="17">
        <f>SUM(BH63*$D63*$E63*$F63*$H63*$BI$8)</f>
        <v>0</v>
      </c>
      <c r="BJ63" s="18"/>
      <c r="BK63" s="17">
        <f>BJ63*$D63*$E63*$F63*$I63*$BK$8</f>
        <v>0</v>
      </c>
      <c r="BL63" s="16">
        <v>0</v>
      </c>
      <c r="BM63" s="17">
        <f>BL63*$D63*$E63*$F63*$I63*$BM$8</f>
        <v>0</v>
      </c>
      <c r="BN63" s="32">
        <v>0</v>
      </c>
      <c r="BO63" s="17">
        <f>BN63*$D63*$E63*$F63*$I63*$BO$8</f>
        <v>0</v>
      </c>
      <c r="BP63" s="22">
        <v>9</v>
      </c>
      <c r="BQ63" s="17">
        <f>BP63*$D63*$E63*$F63*$I63*$BQ$8</f>
        <v>265573.728</v>
      </c>
      <c r="BR63" s="16">
        <v>0</v>
      </c>
      <c r="BS63" s="17">
        <f>BR63*$D63*$E63*$F63*$I63*$BS$8</f>
        <v>0</v>
      </c>
      <c r="BT63" s="16">
        <v>0</v>
      </c>
      <c r="BU63" s="17">
        <f>BT63*$D63*$E63*$F63*$I63*$BU$8</f>
        <v>0</v>
      </c>
      <c r="BV63" s="18">
        <v>0</v>
      </c>
      <c r="BW63" s="17">
        <f>BV63*$D63*$E63*$F63*$I63*$BW$8</f>
        <v>0</v>
      </c>
      <c r="BX63" s="16"/>
      <c r="BY63" s="17">
        <f>BX63*$D63*$E63*$F63*$I63*$BY$8</f>
        <v>0</v>
      </c>
      <c r="BZ63" s="18">
        <v>0</v>
      </c>
      <c r="CA63" s="17">
        <f>BZ63*$D63*$E63*$F63*$I63*$CA$8</f>
        <v>0</v>
      </c>
      <c r="CB63" s="18">
        <v>0</v>
      </c>
      <c r="CC63" s="17">
        <f>CB63*$D63*$E63*$F63*$I63*$CC$8</f>
        <v>0</v>
      </c>
      <c r="CD63" s="18">
        <v>0</v>
      </c>
      <c r="CE63" s="17">
        <f>CD63*$D63*$E63*$F63*$I63*$CE$8</f>
        <v>0</v>
      </c>
      <c r="CF63" s="18">
        <v>0</v>
      </c>
      <c r="CG63" s="17">
        <f>CF63*$D63*$E63*$F63*$I63*$CG$8</f>
        <v>0</v>
      </c>
      <c r="CH63" s="18"/>
      <c r="CI63" s="17">
        <f>CH63*$D63*$E63*$F63*$I63*$CI$8</f>
        <v>0</v>
      </c>
      <c r="CJ63" s="16"/>
      <c r="CK63" s="17">
        <f>CJ63*$D63*$E63*$F63*$I63*$CK$8</f>
        <v>0</v>
      </c>
      <c r="CL63" s="18">
        <v>0</v>
      </c>
      <c r="CM63" s="17">
        <f>CL63*$D63*$E63*$F63*$I63*$CM$8</f>
        <v>0</v>
      </c>
      <c r="CN63" s="16">
        <v>0</v>
      </c>
      <c r="CO63" s="17">
        <f>CN63*$D63*$E63*$F63*$J63*$CO$8</f>
        <v>0</v>
      </c>
      <c r="CP63" s="18">
        <v>0</v>
      </c>
      <c r="CQ63" s="17">
        <f>CP63*$D63*$E63*$F63*$K63*$CQ$8</f>
        <v>0</v>
      </c>
      <c r="CR63" s="17"/>
      <c r="CS63" s="17">
        <f>CR63*D63*E63*F63</f>
        <v>0</v>
      </c>
      <c r="CT63" s="62">
        <f>SUM(N63+L63+X63+P63+R63+Z63+V63+T63+AB63+AF63+AD63+AH63+AJ63+AN63+BJ63+BP63+AL63+AX63+AZ63+CB63+CD63+BZ63+CF63+CH63+BT63+BV63+AP63+AR63+AT63+AV63+BL63+BN63+BR63+BB63+BD63+BF63+BH63+BX63+CJ63+CL63+CN63+CP63+CR63)</f>
        <v>13</v>
      </c>
      <c r="CU63" s="62">
        <f>SUM(O63+M63+Y63+Q63+S63+AA63+W63+U63+AC63+AG63+AE63+AI63+AK63+AO63+BK63+BQ63+AM63+AY63+BA63+CC63+CE63+CA63+CG63+CI63+BU63+BW63+AQ63+AS63+AU63+AW63+BM63+BO63+BS63+BC63+BE63+BG63+BI63+BY63+CK63+CM63+CO63+CQ63+CS63)</f>
        <v>363934.36800000002</v>
      </c>
      <c r="CV63" s="61">
        <f>SUM(CT63*F63)</f>
        <v>13</v>
      </c>
    </row>
    <row r="64" spans="1:100" ht="30" x14ac:dyDescent="0.25">
      <c r="A64" s="30"/>
      <c r="B64" s="30">
        <v>36</v>
      </c>
      <c r="C64" s="76" t="s">
        <v>174</v>
      </c>
      <c r="D64" s="77">
        <v>11480</v>
      </c>
      <c r="E64" s="15">
        <v>3.17</v>
      </c>
      <c r="F64" s="31">
        <v>1</v>
      </c>
      <c r="G64" s="31"/>
      <c r="H64" s="77">
        <v>1.4</v>
      </c>
      <c r="I64" s="77">
        <v>1.68</v>
      </c>
      <c r="J64" s="77">
        <v>2.23</v>
      </c>
      <c r="K64" s="77">
        <v>2.57</v>
      </c>
      <c r="L64" s="18"/>
      <c r="M64" s="17">
        <f>SUM(L64*$D64*$E64*$F64*$H64*$M$8)</f>
        <v>0</v>
      </c>
      <c r="N64" s="18">
        <v>0</v>
      </c>
      <c r="O64" s="17">
        <f t="shared" si="13"/>
        <v>0</v>
      </c>
      <c r="P64" s="18">
        <v>0</v>
      </c>
      <c r="Q64" s="17">
        <f>SUM(P64*$D64*$E64*$F64*$H64*$Q$8)</f>
        <v>0</v>
      </c>
      <c r="R64" s="16">
        <v>0</v>
      </c>
      <c r="S64" s="17">
        <f>SUM(R64*$D64*$E64*$F64*$H64*$S$8)</f>
        <v>0</v>
      </c>
      <c r="T64" s="18">
        <v>0</v>
      </c>
      <c r="U64" s="17">
        <f>SUM(T64*$D64*$E64*$F64*$H64*$U$8)</f>
        <v>0</v>
      </c>
      <c r="V64" s="16"/>
      <c r="W64" s="19">
        <f>SUM(V64*$D64*$E64*$F64*$H64*$W$8)</f>
        <v>0</v>
      </c>
      <c r="X64" s="78"/>
      <c r="Y64" s="17">
        <f t="shared" si="14"/>
        <v>0</v>
      </c>
      <c r="Z64" s="18">
        <v>0</v>
      </c>
      <c r="AA64" s="17">
        <f>SUM(Z64*$D64*$E64*$F64*$H64*$AA$8)</f>
        <v>0</v>
      </c>
      <c r="AB64" s="18">
        <v>0</v>
      </c>
      <c r="AC64" s="17">
        <f>SUM(AB64*$D64*$E64*$F64*$H64*$AC$8)</f>
        <v>0</v>
      </c>
      <c r="AD64" s="18"/>
      <c r="AE64" s="17">
        <f>SUM(AD64*$D64*$E64*$F64*$H64*$AE$8)</f>
        <v>0</v>
      </c>
      <c r="AF64" s="16">
        <v>0</v>
      </c>
      <c r="AG64" s="17">
        <f>AF64*$D64*$E64*$F64*$I64*$AG$8</f>
        <v>0</v>
      </c>
      <c r="AH64" s="16">
        <v>0</v>
      </c>
      <c r="AI64" s="17">
        <f>AH64*$D64*$E64*$F64*$I64*$AI$8</f>
        <v>0</v>
      </c>
      <c r="AJ64" s="21"/>
      <c r="AK64" s="17">
        <f>SUM(AJ64*$D64*$E64*$F64*$H64*$AK$8)</f>
        <v>0</v>
      </c>
      <c r="AL64" s="16"/>
      <c r="AM64" s="19">
        <f>SUM(AL64*$D64*$E64*$F64*$H64*$AM$8)</f>
        <v>0</v>
      </c>
      <c r="AN64" s="18">
        <v>0</v>
      </c>
      <c r="AO64" s="17">
        <f>SUM(AN64*$D64*$E64*$F64*$H64*$AO$8)</f>
        <v>0</v>
      </c>
      <c r="AP64" s="18">
        <v>0</v>
      </c>
      <c r="AQ64" s="17">
        <f>SUM(AP64*$D64*$E64*$F64*$H64*$AQ$8)</f>
        <v>0</v>
      </c>
      <c r="AR64" s="18"/>
      <c r="AS64" s="17">
        <f>SUM(AR64*$D64*$E64*$F64*$H64*$AS$8)</f>
        <v>0</v>
      </c>
      <c r="AT64" s="18"/>
      <c r="AU64" s="17">
        <f>SUM(AT64*$D64*$E64*$F64*$H64*$AU$8)</f>
        <v>0</v>
      </c>
      <c r="AV64" s="18"/>
      <c r="AW64" s="17">
        <f>SUM(AV64*$D64*$E64*$F64*$H64*$AW$8)</f>
        <v>0</v>
      </c>
      <c r="AX64" s="16">
        <v>0</v>
      </c>
      <c r="AY64" s="17">
        <f>SUM(AX64*$D64*$E64*$F64*$H64*$AY$8)</f>
        <v>0</v>
      </c>
      <c r="AZ64" s="18">
        <v>0</v>
      </c>
      <c r="BA64" s="17">
        <f>SUM(AZ64*$D64*$E64*$F64*$H64*$BA$8)</f>
        <v>0</v>
      </c>
      <c r="BB64" s="18">
        <v>0</v>
      </c>
      <c r="BC64" s="17">
        <f>SUM(BB64*$D64*$E64*$F64*$H64*$BC$8)</f>
        <v>0</v>
      </c>
      <c r="BD64" s="18">
        <v>0</v>
      </c>
      <c r="BE64" s="17">
        <f>SUM(BD64*$D64*$E64*$F64*$H64*$BE$8)</f>
        <v>0</v>
      </c>
      <c r="BF64" s="18">
        <v>0</v>
      </c>
      <c r="BG64" s="17">
        <f>SUM(BF64*$D64*$E64*$F64*$H64*$BG$8)</f>
        <v>0</v>
      </c>
      <c r="BH64" s="18"/>
      <c r="BI64" s="17">
        <f>SUM(BH64*$D64*$E64*$F64*$H64*$BI$8)</f>
        <v>0</v>
      </c>
      <c r="BJ64" s="22"/>
      <c r="BK64" s="17">
        <f>BJ64*$D64*$E64*$F64*$I64*$BK$8</f>
        <v>0</v>
      </c>
      <c r="BL64" s="16">
        <v>0</v>
      </c>
      <c r="BM64" s="17">
        <f>BL64*$D64*$E64*$F64*$I64*$BM$8</f>
        <v>0</v>
      </c>
      <c r="BN64" s="32">
        <v>0</v>
      </c>
      <c r="BO64" s="17">
        <f>BN64*$D64*$E64*$F64*$I64*$BO$8</f>
        <v>0</v>
      </c>
      <c r="BP64" s="18">
        <v>0</v>
      </c>
      <c r="BQ64" s="17">
        <f>BP64*$D64*$E64*$F64*$I64*$BQ$8</f>
        <v>0</v>
      </c>
      <c r="BR64" s="16">
        <v>0</v>
      </c>
      <c r="BS64" s="17">
        <f>BR64*$D64*$E64*$F64*$I64*$BS$8</f>
        <v>0</v>
      </c>
      <c r="BT64" s="16">
        <v>0</v>
      </c>
      <c r="BU64" s="17">
        <f>BT64*$D64*$E64*$F64*$I64*$BU$8</f>
        <v>0</v>
      </c>
      <c r="BV64" s="18"/>
      <c r="BW64" s="17">
        <f>BV64*$D64*$E64*$F64*$I64*$BW$8</f>
        <v>0</v>
      </c>
      <c r="BX64" s="16"/>
      <c r="BY64" s="17">
        <f>BX64*$D64*$E64*$F64*$I64*$BY$8</f>
        <v>0</v>
      </c>
      <c r="BZ64" s="18">
        <v>0</v>
      </c>
      <c r="CA64" s="17">
        <f>BZ64*$D64*$E64*$F64*$I64*$CA$8</f>
        <v>0</v>
      </c>
      <c r="CB64" s="18">
        <v>0</v>
      </c>
      <c r="CC64" s="17">
        <f>CB64*$D64*$E64*$F64*$I64*$CC$8</f>
        <v>0</v>
      </c>
      <c r="CD64" s="18">
        <v>0</v>
      </c>
      <c r="CE64" s="17">
        <f>CD64*$D64*$E64*$F64*$I64*$CE$8</f>
        <v>0</v>
      </c>
      <c r="CF64" s="18">
        <v>0</v>
      </c>
      <c r="CG64" s="17">
        <f>CF64*$D64*$E64*$F64*$I64*$CG$8</f>
        <v>0</v>
      </c>
      <c r="CH64" s="18"/>
      <c r="CI64" s="17">
        <f>CH64*$D64*$E64*$F64*$I64*$CI$8</f>
        <v>0</v>
      </c>
      <c r="CJ64" s="16"/>
      <c r="CK64" s="17">
        <f>CJ64*$D64*$E64*$F64*$I64*$CK$8</f>
        <v>0</v>
      </c>
      <c r="CL64" s="18">
        <v>0</v>
      </c>
      <c r="CM64" s="17">
        <f>CL64*$D64*$E64*$F64*$I64*$CM$8</f>
        <v>0</v>
      </c>
      <c r="CN64" s="16">
        <v>0</v>
      </c>
      <c r="CO64" s="17">
        <f>CN64*$D64*$E64*$F64*$J64*$CO$8</f>
        <v>0</v>
      </c>
      <c r="CP64" s="18">
        <v>0</v>
      </c>
      <c r="CQ64" s="17">
        <f>CP64*$D64*$E64*$F64*$K64*$CQ$8</f>
        <v>0</v>
      </c>
      <c r="CR64" s="17"/>
      <c r="CS64" s="17">
        <f>CR64*D64*E64*F64</f>
        <v>0</v>
      </c>
      <c r="CT64" s="62">
        <f>SUM(N64+L64+X64+P64+R64+Z64+V64+T64+AB64+AF64+AD64+AH64+AJ64+AN64+BJ64+BP64+AL64+AX64+AZ64+CB64+CD64+BZ64+CF64+CH64+BT64+BV64+AP64+AR64+AT64+AV64+BL64+BN64+BR64+BB64+BD64+BF64+BH64+BX64+CJ64+CL64+CN64+CP64+CR64)</f>
        <v>0</v>
      </c>
      <c r="CU64" s="62">
        <f>SUM(O64+M64+Y64+Q64+S64+AA64+W64+U64+AC64+AG64+AE64+AI64+AK64+AO64+BK64+BQ64+AM64+AY64+BA64+CC64+CE64+CA64+CG64+CI64+BU64+BW64+AQ64+AS64+AU64+AW64+BM64+BO64+BS64+BC64+BE64+BG64+BI64+BY64+CK64+CM64+CO64+CQ64+CS64)</f>
        <v>0</v>
      </c>
      <c r="CV64" s="61">
        <f>SUM(CT64*F64)</f>
        <v>0</v>
      </c>
    </row>
    <row r="65" spans="1:100" s="66" customFormat="1" x14ac:dyDescent="0.25">
      <c r="A65" s="53">
        <v>15</v>
      </c>
      <c r="B65" s="53"/>
      <c r="C65" s="75" t="s">
        <v>175</v>
      </c>
      <c r="D65" s="77">
        <v>11480</v>
      </c>
      <c r="E65" s="46">
        <v>1.05</v>
      </c>
      <c r="F65" s="40">
        <v>1</v>
      </c>
      <c r="G65" s="40"/>
      <c r="H65" s="80">
        <v>1.4</v>
      </c>
      <c r="I65" s="80">
        <v>1.68</v>
      </c>
      <c r="J65" s="80">
        <v>2.23</v>
      </c>
      <c r="K65" s="77">
        <v>2.57</v>
      </c>
      <c r="L65" s="24">
        <f>SUM(L66:L67)</f>
        <v>10</v>
      </c>
      <c r="M65" s="24">
        <f>SUM(M66:M67)</f>
        <v>157505.59999999998</v>
      </c>
      <c r="N65" s="24">
        <f>SUM(N66:N67)</f>
        <v>0</v>
      </c>
      <c r="O65" s="24">
        <f t="shared" ref="O65:CI65" si="220">SUM(O66:O67)</f>
        <v>0</v>
      </c>
      <c r="P65" s="24">
        <f t="shared" si="220"/>
        <v>530</v>
      </c>
      <c r="Q65" s="24">
        <f t="shared" si="220"/>
        <v>10907744.959999999</v>
      </c>
      <c r="R65" s="64">
        <f t="shared" si="220"/>
        <v>0</v>
      </c>
      <c r="S65" s="24">
        <f t="shared" si="220"/>
        <v>0</v>
      </c>
      <c r="T65" s="24">
        <f t="shared" si="220"/>
        <v>0</v>
      </c>
      <c r="U65" s="24">
        <f t="shared" si="220"/>
        <v>0</v>
      </c>
      <c r="V65" s="64">
        <f t="shared" si="220"/>
        <v>0</v>
      </c>
      <c r="W65" s="64">
        <f t="shared" si="220"/>
        <v>0</v>
      </c>
      <c r="X65" s="24">
        <f t="shared" si="220"/>
        <v>0</v>
      </c>
      <c r="Y65" s="24">
        <f t="shared" si="220"/>
        <v>0</v>
      </c>
      <c r="Z65" s="24">
        <f t="shared" si="220"/>
        <v>60</v>
      </c>
      <c r="AA65" s="24">
        <f t="shared" si="220"/>
        <v>945033.6</v>
      </c>
      <c r="AB65" s="24">
        <f t="shared" si="220"/>
        <v>0</v>
      </c>
      <c r="AC65" s="24">
        <f t="shared" si="220"/>
        <v>0</v>
      </c>
      <c r="AD65" s="24">
        <f>SUM(AD66:AD67)</f>
        <v>0</v>
      </c>
      <c r="AE65" s="24">
        <f>SUM(AE66:AE67)</f>
        <v>0</v>
      </c>
      <c r="AF65" s="64">
        <f t="shared" ref="AF65" si="221">SUM(AF66:AF67)</f>
        <v>0</v>
      </c>
      <c r="AG65" s="24">
        <f t="shared" si="220"/>
        <v>0</v>
      </c>
      <c r="AH65" s="48">
        <f t="shared" si="220"/>
        <v>15</v>
      </c>
      <c r="AI65" s="47">
        <f t="shared" si="220"/>
        <v>283510.08</v>
      </c>
      <c r="AJ65" s="48">
        <v>52</v>
      </c>
      <c r="AK65" s="47">
        <f t="shared" si="220"/>
        <v>819029.12</v>
      </c>
      <c r="AL65" s="48">
        <f>SUM(AL66:AL67)</f>
        <v>0</v>
      </c>
      <c r="AM65" s="48">
        <f>SUM(AM66:AM67)</f>
        <v>0</v>
      </c>
      <c r="AN65" s="47">
        <f t="shared" si="220"/>
        <v>0</v>
      </c>
      <c r="AO65" s="47">
        <f t="shared" si="220"/>
        <v>0</v>
      </c>
      <c r="AP65" s="47">
        <f t="shared" si="220"/>
        <v>0</v>
      </c>
      <c r="AQ65" s="47">
        <f t="shared" si="220"/>
        <v>0</v>
      </c>
      <c r="AR65" s="47">
        <f t="shared" si="220"/>
        <v>80</v>
      </c>
      <c r="AS65" s="47">
        <f t="shared" si="220"/>
        <v>1260044.7999999998</v>
      </c>
      <c r="AT65" s="47">
        <f t="shared" si="220"/>
        <v>0</v>
      </c>
      <c r="AU65" s="47">
        <f t="shared" si="220"/>
        <v>0</v>
      </c>
      <c r="AV65" s="47">
        <f t="shared" si="220"/>
        <v>0</v>
      </c>
      <c r="AW65" s="47">
        <f t="shared" si="220"/>
        <v>0</v>
      </c>
      <c r="AX65" s="48">
        <f t="shared" si="220"/>
        <v>15</v>
      </c>
      <c r="AY65" s="47">
        <f t="shared" si="220"/>
        <v>236258.4</v>
      </c>
      <c r="AZ65" s="47">
        <f t="shared" si="220"/>
        <v>16</v>
      </c>
      <c r="BA65" s="47">
        <f t="shared" si="220"/>
        <v>252008.95999999996</v>
      </c>
      <c r="BB65" s="47">
        <f t="shared" si="220"/>
        <v>1</v>
      </c>
      <c r="BC65" s="47">
        <f t="shared" si="220"/>
        <v>15750.559999999998</v>
      </c>
      <c r="BD65" s="47">
        <f t="shared" si="220"/>
        <v>0</v>
      </c>
      <c r="BE65" s="47">
        <f t="shared" si="220"/>
        <v>0</v>
      </c>
      <c r="BF65" s="47">
        <f t="shared" si="220"/>
        <v>0</v>
      </c>
      <c r="BG65" s="47">
        <f t="shared" si="220"/>
        <v>0</v>
      </c>
      <c r="BH65" s="47">
        <f t="shared" si="220"/>
        <v>121</v>
      </c>
      <c r="BI65" s="47">
        <f t="shared" si="220"/>
        <v>1905817.7599999998</v>
      </c>
      <c r="BJ65" s="47">
        <f t="shared" si="220"/>
        <v>0</v>
      </c>
      <c r="BK65" s="47">
        <f t="shared" si="220"/>
        <v>0</v>
      </c>
      <c r="BL65" s="48">
        <f>SUM(BL66:BL67)</f>
        <v>137</v>
      </c>
      <c r="BM65" s="47">
        <f>SUM(BM66:BM67)</f>
        <v>2589392.0639999998</v>
      </c>
      <c r="BN65" s="47">
        <f>SUM(BN66:BN67)</f>
        <v>0</v>
      </c>
      <c r="BO65" s="47">
        <f>SUM(BO66:BO67)</f>
        <v>0</v>
      </c>
      <c r="BP65" s="47">
        <f t="shared" si="220"/>
        <v>0</v>
      </c>
      <c r="BQ65" s="47">
        <f t="shared" si="220"/>
        <v>0</v>
      </c>
      <c r="BR65" s="48">
        <f t="shared" si="220"/>
        <v>40</v>
      </c>
      <c r="BS65" s="47">
        <f t="shared" si="220"/>
        <v>756026.88</v>
      </c>
      <c r="BT65" s="47">
        <f t="shared" si="220"/>
        <v>7</v>
      </c>
      <c r="BU65" s="47">
        <f t="shared" si="220"/>
        <v>132304.704</v>
      </c>
      <c r="BV65" s="47">
        <f t="shared" si="220"/>
        <v>95</v>
      </c>
      <c r="BW65" s="47">
        <f t="shared" si="220"/>
        <v>1795563.8399999999</v>
      </c>
      <c r="BX65" s="48">
        <f t="shared" si="220"/>
        <v>0</v>
      </c>
      <c r="BY65" s="47">
        <f t="shared" si="220"/>
        <v>0</v>
      </c>
      <c r="BZ65" s="47">
        <f t="shared" si="220"/>
        <v>90</v>
      </c>
      <c r="CA65" s="47">
        <f t="shared" si="220"/>
        <v>1701060.48</v>
      </c>
      <c r="CB65" s="47">
        <f t="shared" si="220"/>
        <v>0</v>
      </c>
      <c r="CC65" s="47">
        <f t="shared" si="220"/>
        <v>0</v>
      </c>
      <c r="CD65" s="47">
        <f t="shared" si="220"/>
        <v>11</v>
      </c>
      <c r="CE65" s="47">
        <f t="shared" si="220"/>
        <v>207907.39199999999</v>
      </c>
      <c r="CF65" s="47">
        <f t="shared" si="220"/>
        <v>12</v>
      </c>
      <c r="CG65" s="47">
        <f t="shared" si="220"/>
        <v>226808.06399999998</v>
      </c>
      <c r="CH65" s="47">
        <f t="shared" si="220"/>
        <v>3</v>
      </c>
      <c r="CI65" s="47">
        <f t="shared" si="220"/>
        <v>56702.015999999996</v>
      </c>
      <c r="CJ65" s="48">
        <f t="shared" ref="CJ65:CU65" si="222">SUM(CJ66:CJ67)</f>
        <v>10</v>
      </c>
      <c r="CK65" s="47">
        <f t="shared" si="222"/>
        <v>189006.72</v>
      </c>
      <c r="CL65" s="47">
        <f t="shared" si="222"/>
        <v>1</v>
      </c>
      <c r="CM65" s="47">
        <f t="shared" si="222"/>
        <v>18900.671999999999</v>
      </c>
      <c r="CN65" s="48">
        <v>10</v>
      </c>
      <c r="CO65" s="47">
        <f t="shared" si="222"/>
        <v>250883.91999999998</v>
      </c>
      <c r="CP65" s="47">
        <f t="shared" si="222"/>
        <v>5</v>
      </c>
      <c r="CQ65" s="47">
        <f t="shared" si="222"/>
        <v>144567.63999999998</v>
      </c>
      <c r="CR65" s="47">
        <f t="shared" si="222"/>
        <v>0</v>
      </c>
      <c r="CS65" s="47">
        <f t="shared" si="222"/>
        <v>0</v>
      </c>
      <c r="CT65" s="47">
        <f t="shared" si="222"/>
        <v>1321</v>
      </c>
      <c r="CU65" s="47">
        <f t="shared" si="222"/>
        <v>24851828.231999997</v>
      </c>
      <c r="CV65" s="61"/>
    </row>
    <row r="66" spans="1:100" ht="30" x14ac:dyDescent="0.25">
      <c r="A66" s="30"/>
      <c r="B66" s="30">
        <v>37</v>
      </c>
      <c r="C66" s="84" t="s">
        <v>176</v>
      </c>
      <c r="D66" s="77">
        <v>11480</v>
      </c>
      <c r="E66" s="15">
        <v>0.98</v>
      </c>
      <c r="F66" s="31">
        <v>1</v>
      </c>
      <c r="G66" s="31"/>
      <c r="H66" s="77">
        <v>1.4</v>
      </c>
      <c r="I66" s="77">
        <v>1.68</v>
      </c>
      <c r="J66" s="77">
        <v>2.23</v>
      </c>
      <c r="K66" s="77">
        <v>2.57</v>
      </c>
      <c r="L66" s="18">
        <v>10</v>
      </c>
      <c r="M66" s="17">
        <f>SUM(L66*$D66*$E66*$F66*$H66*$M$8)</f>
        <v>157505.59999999998</v>
      </c>
      <c r="N66" s="18"/>
      <c r="O66" s="17">
        <f t="shared" si="13"/>
        <v>0</v>
      </c>
      <c r="P66" s="18">
        <v>442</v>
      </c>
      <c r="Q66" s="17">
        <f>SUM(P66*$D66*$E66*$F66*$H66*$Q$8)</f>
        <v>6961747.5199999996</v>
      </c>
      <c r="R66" s="16"/>
      <c r="S66" s="17">
        <f>SUM(R66*$D66*$E66*$F66*$H66*$S$8)</f>
        <v>0</v>
      </c>
      <c r="T66" s="18"/>
      <c r="U66" s="17">
        <f>SUM(T66*$D66*$E66*$F66*$H66*$U$8)</f>
        <v>0</v>
      </c>
      <c r="V66" s="16"/>
      <c r="W66" s="19">
        <f>SUM(V66*$D66*$E66*$F66*$H66*$W$8)</f>
        <v>0</v>
      </c>
      <c r="X66" s="78"/>
      <c r="Y66" s="17">
        <f t="shared" si="14"/>
        <v>0</v>
      </c>
      <c r="Z66" s="18">
        <v>60</v>
      </c>
      <c r="AA66" s="17">
        <f>SUM(Z66*$D66*$E66*$F66*$H66*$AA$8)</f>
        <v>945033.6</v>
      </c>
      <c r="AB66" s="18"/>
      <c r="AC66" s="17">
        <f>SUM(AB66*$D66*$E66*$F66*$H66*$AC$8)</f>
        <v>0</v>
      </c>
      <c r="AD66" s="18"/>
      <c r="AE66" s="17">
        <f>SUM(AD66*$D66*$E66*$F66*$H66*$AE$8)</f>
        <v>0</v>
      </c>
      <c r="AF66" s="16"/>
      <c r="AG66" s="17">
        <f>AF66*$D66*$E66*$F66*$I66*$AG$8</f>
        <v>0</v>
      </c>
      <c r="AH66" s="20">
        <v>15</v>
      </c>
      <c r="AI66" s="17">
        <f>AH66*$D66*$E66*$F66*$I66*$AI$8</f>
        <v>283510.08</v>
      </c>
      <c r="AJ66" s="21">
        <v>52</v>
      </c>
      <c r="AK66" s="17">
        <f>SUM(AJ66*$D66*$E66*$F66*$H66*$AK$8)</f>
        <v>819029.12</v>
      </c>
      <c r="AL66" s="16"/>
      <c r="AM66" s="19">
        <f>SUM(AL66*$D66*$E66*$F66*$H66*$AM$8)</f>
        <v>0</v>
      </c>
      <c r="AN66" s="18"/>
      <c r="AO66" s="17">
        <f>SUM(AN66*$D66*$E66*$F66*$H66*$AO$8)</f>
        <v>0</v>
      </c>
      <c r="AP66" s="18"/>
      <c r="AQ66" s="17">
        <f>SUM(AP66*$D66*$E66*$F66*$H66*$AQ$8)</f>
        <v>0</v>
      </c>
      <c r="AR66" s="18">
        <v>80</v>
      </c>
      <c r="AS66" s="17">
        <f>SUM(AR66*$D66*$E66*$F66*$H66*$AS$8)</f>
        <v>1260044.7999999998</v>
      </c>
      <c r="AT66" s="18"/>
      <c r="AU66" s="17">
        <f>SUM(AT66*$D66*$E66*$F66*$H66*$AU$8)</f>
        <v>0</v>
      </c>
      <c r="AV66" s="18"/>
      <c r="AW66" s="17">
        <f>SUM(AV66*$D66*$E66*$F66*$H66*$AW$8)</f>
        <v>0</v>
      </c>
      <c r="AX66" s="16">
        <v>15</v>
      </c>
      <c r="AY66" s="17">
        <f>SUM(AX66*$D66*$E66*$F66*$H66*$AY$8)</f>
        <v>236258.4</v>
      </c>
      <c r="AZ66" s="18">
        <v>16</v>
      </c>
      <c r="BA66" s="17">
        <f>SUM(AZ66*$D66*$E66*$F66*$H66*$BA$8)</f>
        <v>252008.95999999996</v>
      </c>
      <c r="BB66" s="18">
        <v>1</v>
      </c>
      <c r="BC66" s="17">
        <f>SUM(BB66*$D66*$E66*$F66*$H66*$BC$8)</f>
        <v>15750.559999999998</v>
      </c>
      <c r="BD66" s="18"/>
      <c r="BE66" s="17">
        <f>SUM(BD66*$D66*$E66*$F66*$H66*$BE$8)</f>
        <v>0</v>
      </c>
      <c r="BF66" s="18"/>
      <c r="BG66" s="17">
        <f>SUM(BF66*$D66*$E66*$F66*$H66*$BG$8)</f>
        <v>0</v>
      </c>
      <c r="BH66" s="18">
        <v>121</v>
      </c>
      <c r="BI66" s="17">
        <f>SUM(BH66*$D66*$E66*$F66*$H66*$BI$8)</f>
        <v>1905817.7599999998</v>
      </c>
      <c r="BJ66" s="18"/>
      <c r="BK66" s="17">
        <f>BJ66*$D66*$E66*$F66*$I66*$BK$8</f>
        <v>0</v>
      </c>
      <c r="BL66" s="16">
        <v>137</v>
      </c>
      <c r="BM66" s="17">
        <f>BL66*$D66*$E66*$F66*$I66*$BM$8</f>
        <v>2589392.0639999998</v>
      </c>
      <c r="BN66" s="32"/>
      <c r="BO66" s="17">
        <f>BN66*$D66*$E66*$F66*$I66*$BO$8</f>
        <v>0</v>
      </c>
      <c r="BP66" s="18"/>
      <c r="BQ66" s="17">
        <f>BP66*$D66*$E66*$F66*$I66*$BQ$8</f>
        <v>0</v>
      </c>
      <c r="BR66" s="20">
        <v>40</v>
      </c>
      <c r="BS66" s="17">
        <f>BR66*$D66*$E66*$F66*$I66*$BS$8</f>
        <v>756026.88</v>
      </c>
      <c r="BT66" s="20">
        <v>7</v>
      </c>
      <c r="BU66" s="17">
        <f>BT66*$D66*$E66*$F66*$I66*$BU$8</f>
        <v>132304.704</v>
      </c>
      <c r="BV66" s="18">
        <v>95</v>
      </c>
      <c r="BW66" s="17">
        <f>BV66*$D66*$E66*$F66*$I66*$BW$8</f>
        <v>1795563.8399999999</v>
      </c>
      <c r="BX66" s="20"/>
      <c r="BY66" s="17">
        <f>BX66*$D66*$E66*$F66*$I66*$BY$8</f>
        <v>0</v>
      </c>
      <c r="BZ66" s="22">
        <v>90</v>
      </c>
      <c r="CA66" s="17">
        <f>BZ66*$D66*$E66*$F66*$I66*$CA$8</f>
        <v>1701060.48</v>
      </c>
      <c r="CB66" s="18"/>
      <c r="CC66" s="17">
        <f>CB66*$D66*$E66*$F66*$I66*$CC$8</f>
        <v>0</v>
      </c>
      <c r="CD66" s="18">
        <v>11</v>
      </c>
      <c r="CE66" s="17">
        <f>CD66*$D66*$E66*$F66*$I66*$CE$8</f>
        <v>207907.39199999999</v>
      </c>
      <c r="CF66" s="22">
        <v>12</v>
      </c>
      <c r="CG66" s="17">
        <f>CF66*$D66*$E66*$F66*$I66*$CG$8</f>
        <v>226808.06399999998</v>
      </c>
      <c r="CH66" s="22">
        <v>3</v>
      </c>
      <c r="CI66" s="17">
        <f>CH66*$D66*$E66*$F66*$I66*$CI$8</f>
        <v>56702.015999999996</v>
      </c>
      <c r="CJ66" s="16">
        <v>10</v>
      </c>
      <c r="CK66" s="17">
        <f>CJ66*$D66*$E66*$F66*$I66*$CK$8</f>
        <v>189006.72</v>
      </c>
      <c r="CL66" s="18">
        <v>1</v>
      </c>
      <c r="CM66" s="17">
        <f>CL66*$D66*$E66*$F66*$I66*$CM$8</f>
        <v>18900.671999999999</v>
      </c>
      <c r="CN66" s="20">
        <v>10</v>
      </c>
      <c r="CO66" s="17">
        <f>CN66*$D66*$E66*$F66*$J66*$CO$8</f>
        <v>250883.91999999998</v>
      </c>
      <c r="CP66" s="22">
        <v>5</v>
      </c>
      <c r="CQ66" s="17">
        <f>CP66*$D66*$E66*$F66*$K66*$CQ$8</f>
        <v>144567.63999999998</v>
      </c>
      <c r="CR66" s="17"/>
      <c r="CS66" s="17">
        <f>CR66*D66*E66*F66</f>
        <v>0</v>
      </c>
      <c r="CT66" s="62">
        <f>SUM(N66+L66+X66+P66+R66+Z66+V66+T66+AB66+AF66+AD66+AH66+AJ66+AN66+BJ66+BP66+AL66+AX66+AZ66+CB66+CD66+BZ66+CF66+CH66+BT66+BV66+AP66+AR66+AT66+AV66+BL66+BN66+BR66+BB66+BD66+BF66+BH66+BX66+CJ66+CL66+CN66+CP66+CR66)</f>
        <v>1233</v>
      </c>
      <c r="CU66" s="62">
        <f>SUM(O66+M66+Y66+Q66+S66+AA66+W66+U66+AC66+AG66+AE66+AI66+AK66+AO66+BK66+BQ66+AM66+AY66+BA66+CC66+CE66+CA66+CG66+CI66+BU66+BW66+AQ66+AS66+AU66+AW66+BM66+BO66+BS66+BC66+BE66+BG66+BI66+BY66+CK66+CM66+CO66+CQ66+CS66)</f>
        <v>20905830.791999996</v>
      </c>
      <c r="CV66" s="61">
        <f>SUM(CT66*F66)</f>
        <v>1233</v>
      </c>
    </row>
    <row r="67" spans="1:100" ht="45" x14ac:dyDescent="0.25">
      <c r="A67" s="30"/>
      <c r="B67" s="30">
        <v>38</v>
      </c>
      <c r="C67" s="84" t="s">
        <v>177</v>
      </c>
      <c r="D67" s="77">
        <v>11480</v>
      </c>
      <c r="E67" s="15">
        <v>2.79</v>
      </c>
      <c r="F67" s="31">
        <v>1</v>
      </c>
      <c r="G67" s="31"/>
      <c r="H67" s="77">
        <v>1.4</v>
      </c>
      <c r="I67" s="77">
        <v>1.68</v>
      </c>
      <c r="J67" s="77">
        <v>2.23</v>
      </c>
      <c r="K67" s="77">
        <v>2.57</v>
      </c>
      <c r="L67" s="18"/>
      <c r="M67" s="17">
        <f>SUM(L67*$D67*$E67*$F67*$H67*$M$8)</f>
        <v>0</v>
      </c>
      <c r="N67" s="18"/>
      <c r="O67" s="17">
        <f t="shared" si="13"/>
        <v>0</v>
      </c>
      <c r="P67" s="18">
        <v>88</v>
      </c>
      <c r="Q67" s="17">
        <f>SUM(P67*$D67*$E67*$F67*$H67*$Q$8)</f>
        <v>3945997.44</v>
      </c>
      <c r="R67" s="16"/>
      <c r="S67" s="17">
        <f>SUM(R67*$D67*$E67*$F67*$H67*$S$8)</f>
        <v>0</v>
      </c>
      <c r="T67" s="18"/>
      <c r="U67" s="17">
        <f>SUM(T67*$D67*$E67*$F67*$H67*$U$8)</f>
        <v>0</v>
      </c>
      <c r="V67" s="16"/>
      <c r="W67" s="19">
        <f>SUM(V67*$D67*$E67*$F67*$H67*$W$8)</f>
        <v>0</v>
      </c>
      <c r="X67" s="78"/>
      <c r="Y67" s="17">
        <f t="shared" si="14"/>
        <v>0</v>
      </c>
      <c r="Z67" s="18"/>
      <c r="AA67" s="17">
        <f>SUM(Z67*$D67*$E67*$F67*$H67*$AA$8)</f>
        <v>0</v>
      </c>
      <c r="AB67" s="18"/>
      <c r="AC67" s="17">
        <f>SUM(AB67*$D67*$E67*$F67*$H67*$AC$8)</f>
        <v>0</v>
      </c>
      <c r="AD67" s="18"/>
      <c r="AE67" s="17">
        <f>SUM(AD67*$D67*$E67*$F67*$H67*$AE$8)</f>
        <v>0</v>
      </c>
      <c r="AF67" s="16"/>
      <c r="AG67" s="17">
        <f>AF67*$D67*$E67*$F67*$I67*$AG$8</f>
        <v>0</v>
      </c>
      <c r="AH67" s="16"/>
      <c r="AI67" s="17">
        <f>AH67*$D67*$E67*$F67*$I67*$AI$8</f>
        <v>0</v>
      </c>
      <c r="AJ67" s="21"/>
      <c r="AK67" s="17">
        <f>SUM(AJ67*$D67*$E67*$F67*$H67*$AK$8)</f>
        <v>0</v>
      </c>
      <c r="AL67" s="16"/>
      <c r="AM67" s="19">
        <f>SUM(AL67*$D67*$E67*$F67*$H67*$AM$8)</f>
        <v>0</v>
      </c>
      <c r="AN67" s="18"/>
      <c r="AO67" s="17">
        <f>SUM(AN67*$D67*$E67*$F67*$H67*$AO$8)</f>
        <v>0</v>
      </c>
      <c r="AP67" s="18"/>
      <c r="AQ67" s="17">
        <f>SUM(AP67*$D67*$E67*$F67*$H67*$AQ$8)</f>
        <v>0</v>
      </c>
      <c r="AR67" s="18"/>
      <c r="AS67" s="17">
        <f>SUM(AR67*$D67*$E67*$F67*$H67*$AS$8)</f>
        <v>0</v>
      </c>
      <c r="AT67" s="18"/>
      <c r="AU67" s="17">
        <f>SUM(AT67*$D67*$E67*$F67*$H67*$AU$8)</f>
        <v>0</v>
      </c>
      <c r="AV67" s="18"/>
      <c r="AW67" s="17">
        <f>SUM(AV67*$D67*$E67*$F67*$H67*$AW$8)</f>
        <v>0</v>
      </c>
      <c r="AX67" s="16"/>
      <c r="AY67" s="17">
        <f>SUM(AX67*$D67*$E67*$F67*$H67*$AY$8)</f>
        <v>0</v>
      </c>
      <c r="AZ67" s="18"/>
      <c r="BA67" s="17">
        <f>SUM(AZ67*$D67*$E67*$F67*$H67*$BA$8)</f>
        <v>0</v>
      </c>
      <c r="BB67" s="18"/>
      <c r="BC67" s="17">
        <f>SUM(BB67*$D67*$E67*$F67*$H67*$BC$8)</f>
        <v>0</v>
      </c>
      <c r="BD67" s="18"/>
      <c r="BE67" s="17">
        <f>SUM(BD67*$D67*$E67*$F67*$H67*$BE$8)</f>
        <v>0</v>
      </c>
      <c r="BF67" s="18"/>
      <c r="BG67" s="17">
        <f>SUM(BF67*$D67*$E67*$F67*$H67*$BG$8)</f>
        <v>0</v>
      </c>
      <c r="BH67" s="18"/>
      <c r="BI67" s="17">
        <f>SUM(BH67*$D67*$E67*$F67*$H67*$BI$8)</f>
        <v>0</v>
      </c>
      <c r="BJ67" s="18"/>
      <c r="BK67" s="17">
        <f>BJ67*$D67*$E67*$F67*$I67*$BK$8</f>
        <v>0</v>
      </c>
      <c r="BL67" s="16"/>
      <c r="BM67" s="17">
        <f>BL67*$D67*$E67*$F67*$I67*$BM$8</f>
        <v>0</v>
      </c>
      <c r="BN67" s="32"/>
      <c r="BO67" s="17">
        <f>BN67*$D67*$E67*$F67*$I67*$BO$8</f>
        <v>0</v>
      </c>
      <c r="BP67" s="18"/>
      <c r="BQ67" s="17">
        <f>BP67*$D67*$E67*$F67*$I67*$BQ$8</f>
        <v>0</v>
      </c>
      <c r="BR67" s="16"/>
      <c r="BS67" s="17">
        <f>BR67*$D67*$E67*$F67*$I67*$BS$8</f>
        <v>0</v>
      </c>
      <c r="BT67" s="16"/>
      <c r="BU67" s="17">
        <f>BT67*$D67*$E67*$F67*$I67*$BU$8</f>
        <v>0</v>
      </c>
      <c r="BV67" s="18"/>
      <c r="BW67" s="17">
        <f>BV67*$D67*$E67*$F67*$I67*$BW$8</f>
        <v>0</v>
      </c>
      <c r="BX67" s="16"/>
      <c r="BY67" s="17">
        <f>BX67*$D67*$E67*$F67*$I67*$BY$8</f>
        <v>0</v>
      </c>
      <c r="BZ67" s="18"/>
      <c r="CA67" s="17">
        <f>BZ67*$D67*$E67*$F67*$I67*$CA$8</f>
        <v>0</v>
      </c>
      <c r="CB67" s="18"/>
      <c r="CC67" s="17">
        <f>CB67*$D67*$E67*$F67*$I67*$CC$8</f>
        <v>0</v>
      </c>
      <c r="CD67" s="18"/>
      <c r="CE67" s="17">
        <f>CD67*$D67*$E67*$F67*$I67*$CE$8</f>
        <v>0</v>
      </c>
      <c r="CF67" s="18"/>
      <c r="CG67" s="17">
        <f>CF67*$D67*$E67*$F67*$I67*$CG$8</f>
        <v>0</v>
      </c>
      <c r="CH67" s="18"/>
      <c r="CI67" s="17">
        <f>CH67*$D67*$E67*$F67*$I67*$CI$8</f>
        <v>0</v>
      </c>
      <c r="CJ67" s="16"/>
      <c r="CK67" s="17">
        <f>CJ67*$D67*$E67*$F67*$I67*$CK$8</f>
        <v>0</v>
      </c>
      <c r="CL67" s="18"/>
      <c r="CM67" s="17">
        <f>CL67*$D67*$E67*$F67*$I67*$CM$8</f>
        <v>0</v>
      </c>
      <c r="CN67" s="16"/>
      <c r="CO67" s="17">
        <f>CN67*$D67*$E67*$F67*$J67*$CO$8</f>
        <v>0</v>
      </c>
      <c r="CP67" s="18"/>
      <c r="CQ67" s="17">
        <f>CP67*$D67*$E67*$F67*$K67*$CQ$8</f>
        <v>0</v>
      </c>
      <c r="CR67" s="17"/>
      <c r="CS67" s="17">
        <f>CR67*D67*E67*F67</f>
        <v>0</v>
      </c>
      <c r="CT67" s="62">
        <f>SUM(N67+L67+X67+P67+R67+Z67+V67+T67+AB67+AF67+AD67+AH67+AJ67+AN67+BJ67+BP67+AL67+AX67+AZ67+CB67+CD67+BZ67+CF67+CH67+BT67+BV67+AP67+AR67+AT67+AV67+BL67+BN67+BR67+BB67+BD67+BF67+BH67+BX67+CJ67+CL67+CN67+CP67+CR67)</f>
        <v>88</v>
      </c>
      <c r="CU67" s="62">
        <f>SUM(O67+M67+Y67+Q67+S67+AA67+W67+U67+AC67+AG67+AE67+AI67+AK67+AO67+BK67+BQ67+AM67+AY67+BA67+CC67+CE67+CA67+CG67+CI67+BU67+BW67+AQ67+AS67+AU67+AW67+BM67+BO67+BS67+BC67+BE67+BG67+BI67+BY67+CK67+CM67+CO67+CQ67+CS67)</f>
        <v>3945997.44</v>
      </c>
      <c r="CV67" s="61">
        <f>SUM(CT67*F67)</f>
        <v>88</v>
      </c>
    </row>
    <row r="68" spans="1:100" x14ac:dyDescent="0.25">
      <c r="A68" s="30">
        <v>16</v>
      </c>
      <c r="B68" s="30"/>
      <c r="C68" s="88" t="s">
        <v>178</v>
      </c>
      <c r="D68" s="77">
        <v>11480</v>
      </c>
      <c r="E68" s="46">
        <v>1.06</v>
      </c>
      <c r="F68" s="40">
        <v>1</v>
      </c>
      <c r="G68" s="40"/>
      <c r="H68" s="77">
        <v>1.4</v>
      </c>
      <c r="I68" s="77">
        <v>1.68</v>
      </c>
      <c r="J68" s="77">
        <v>2.23</v>
      </c>
      <c r="K68" s="77">
        <v>2.57</v>
      </c>
      <c r="L68" s="24">
        <f t="shared" ref="L68" si="223">SUM(L69:L70)</f>
        <v>15</v>
      </c>
      <c r="M68" s="24">
        <f>SUM(M69:M70)</f>
        <v>226615.19999999998</v>
      </c>
      <c r="N68" s="24">
        <f t="shared" ref="N68:BR68" si="224">SUM(N69:N70)</f>
        <v>37</v>
      </c>
      <c r="O68" s="24">
        <f t="shared" si="224"/>
        <v>1528286.4799999997</v>
      </c>
      <c r="P68" s="24">
        <f t="shared" si="224"/>
        <v>33</v>
      </c>
      <c r="Q68" s="24">
        <f>SUM(Q69:Q70)</f>
        <v>498553.43999999994</v>
      </c>
      <c r="R68" s="64">
        <f t="shared" ref="R68" si="225">SUM(R69:R70)</f>
        <v>0</v>
      </c>
      <c r="S68" s="24">
        <f>SUM(S69:S70)</f>
        <v>0</v>
      </c>
      <c r="T68" s="24">
        <f t="shared" ref="T68" si="226">SUM(T69:T70)</f>
        <v>0</v>
      </c>
      <c r="U68" s="24">
        <f>SUM(U69:U70)</f>
        <v>0</v>
      </c>
      <c r="V68" s="64">
        <f t="shared" ref="V68" si="227">SUM(V69:V70)</f>
        <v>0</v>
      </c>
      <c r="W68" s="64">
        <f>SUM(W69:W70)</f>
        <v>0</v>
      </c>
      <c r="X68" s="24">
        <f t="shared" ref="X68" si="228">SUM(X69:X70)</f>
        <v>0</v>
      </c>
      <c r="Y68" s="24">
        <f t="shared" si="224"/>
        <v>0</v>
      </c>
      <c r="Z68" s="24">
        <f t="shared" si="224"/>
        <v>10</v>
      </c>
      <c r="AA68" s="24">
        <f t="shared" si="224"/>
        <v>151076.79999999999</v>
      </c>
      <c r="AB68" s="24">
        <f t="shared" si="224"/>
        <v>0</v>
      </c>
      <c r="AC68" s="24">
        <f t="shared" si="224"/>
        <v>0</v>
      </c>
      <c r="AD68" s="24">
        <f t="shared" si="224"/>
        <v>3</v>
      </c>
      <c r="AE68" s="24">
        <f>SUM(AE69:AE70)</f>
        <v>45323.039999999994</v>
      </c>
      <c r="AF68" s="64">
        <f t="shared" ref="AF68" si="229">SUM(AF69:AF70)</f>
        <v>0</v>
      </c>
      <c r="AG68" s="24">
        <f t="shared" si="224"/>
        <v>0</v>
      </c>
      <c r="AH68" s="48">
        <f t="shared" si="224"/>
        <v>107</v>
      </c>
      <c r="AI68" s="47">
        <f t="shared" si="224"/>
        <v>1939826.1119999997</v>
      </c>
      <c r="AJ68" s="48">
        <v>0</v>
      </c>
      <c r="AK68" s="47">
        <f t="shared" si="224"/>
        <v>0</v>
      </c>
      <c r="AL68" s="48">
        <f t="shared" si="224"/>
        <v>30</v>
      </c>
      <c r="AM68" s="48">
        <f>SUM(AM69:AM70)</f>
        <v>453230.39999999997</v>
      </c>
      <c r="AN68" s="47">
        <f t="shared" ref="AN68" si="230">SUM(AN69:AN70)</f>
        <v>0</v>
      </c>
      <c r="AO68" s="47">
        <f t="shared" si="224"/>
        <v>0</v>
      </c>
      <c r="AP68" s="47">
        <f t="shared" si="224"/>
        <v>0</v>
      </c>
      <c r="AQ68" s="47">
        <f>SUM(AQ69:AQ70)</f>
        <v>0</v>
      </c>
      <c r="AR68" s="47">
        <f t="shared" ref="AR68" si="231">SUM(AR69:AR70)</f>
        <v>0</v>
      </c>
      <c r="AS68" s="47">
        <f>SUM(AS69:AS70)</f>
        <v>0</v>
      </c>
      <c r="AT68" s="47">
        <f t="shared" ref="AT68" si="232">SUM(AT69:AT70)</f>
        <v>0</v>
      </c>
      <c r="AU68" s="47">
        <f>SUM(AU69:AU70)</f>
        <v>0</v>
      </c>
      <c r="AV68" s="47">
        <f t="shared" ref="AV68" si="233">SUM(AV69:AV70)</f>
        <v>22</v>
      </c>
      <c r="AW68" s="47">
        <f>SUM(AW69:AW70)</f>
        <v>332368.95999999996</v>
      </c>
      <c r="AX68" s="48">
        <f>SUM(AX69:AX70)</f>
        <v>145</v>
      </c>
      <c r="AY68" s="47">
        <f>SUM(AY69:AY70)</f>
        <v>2190613.6</v>
      </c>
      <c r="AZ68" s="47">
        <f>SUM(AZ69:AZ70)</f>
        <v>24</v>
      </c>
      <c r="BA68" s="47">
        <f>SUM(BA69:BA70)</f>
        <v>362584.31999999995</v>
      </c>
      <c r="BB68" s="47">
        <f t="shared" ref="BB68" si="234">SUM(BB69:BB70)</f>
        <v>44</v>
      </c>
      <c r="BC68" s="47">
        <f>SUM(BC69:BC70)</f>
        <v>664737.91999999993</v>
      </c>
      <c r="BD68" s="47">
        <f t="shared" ref="BD68" si="235">SUM(BD69:BD70)</f>
        <v>0</v>
      </c>
      <c r="BE68" s="47">
        <f>SUM(BE69:BE70)</f>
        <v>0</v>
      </c>
      <c r="BF68" s="47">
        <f t="shared" ref="BF68" si="236">SUM(BF69:BF70)</f>
        <v>0</v>
      </c>
      <c r="BG68" s="47">
        <f>SUM(BG69:BG70)</f>
        <v>0</v>
      </c>
      <c r="BH68" s="47">
        <f>SUM(BH69:BH70)</f>
        <v>119</v>
      </c>
      <c r="BI68" s="47">
        <f>SUM(BI69:BI70)</f>
        <v>1797813.9199999997</v>
      </c>
      <c r="BJ68" s="47">
        <f t="shared" ref="BJ68" si="237">SUM(BJ69:BJ70)</f>
        <v>0</v>
      </c>
      <c r="BK68" s="47">
        <f t="shared" si="224"/>
        <v>0</v>
      </c>
      <c r="BL68" s="48">
        <f t="shared" si="224"/>
        <v>60</v>
      </c>
      <c r="BM68" s="47">
        <f>SUM(BM69:BM70)</f>
        <v>1087752.96</v>
      </c>
      <c r="BN68" s="47">
        <f t="shared" ref="BN68" si="238">SUM(BN69:BN70)</f>
        <v>0</v>
      </c>
      <c r="BO68" s="47">
        <f>SUM(BO69:BO70)</f>
        <v>0</v>
      </c>
      <c r="BP68" s="47">
        <f t="shared" ref="BP68" si="239">SUM(BP69:BP70)</f>
        <v>27</v>
      </c>
      <c r="BQ68" s="47">
        <f t="shared" si="224"/>
        <v>489488.83199999994</v>
      </c>
      <c r="BR68" s="48">
        <f t="shared" si="224"/>
        <v>4</v>
      </c>
      <c r="BS68" s="47">
        <f>SUM(BS69:BS70)</f>
        <v>72516.863999999987</v>
      </c>
      <c r="BT68" s="47">
        <f t="shared" ref="BT68:BV68" si="240">SUM(BT69:BT70)</f>
        <v>87</v>
      </c>
      <c r="BU68" s="47">
        <f t="shared" si="240"/>
        <v>1577241.7919999999</v>
      </c>
      <c r="BV68" s="47">
        <f t="shared" si="240"/>
        <v>55</v>
      </c>
      <c r="BW68" s="47">
        <f>SUM(BW69:BW70)</f>
        <v>997106.88</v>
      </c>
      <c r="BX68" s="48">
        <f t="shared" ref="BX68" si="241">SUM(BX69:BX70)</f>
        <v>0</v>
      </c>
      <c r="BY68" s="47">
        <f>SUM(BY69:BY70)</f>
        <v>0</v>
      </c>
      <c r="BZ68" s="47">
        <f>SUM(BZ69:BZ70)</f>
        <v>128</v>
      </c>
      <c r="CA68" s="47">
        <f>SUM(CA69:CA70)</f>
        <v>2320539.6479999996</v>
      </c>
      <c r="CB68" s="47">
        <f t="shared" ref="CB68:CU68" si="242">SUM(CB69:CB70)</f>
        <v>0</v>
      </c>
      <c r="CC68" s="47">
        <f t="shared" si="242"/>
        <v>0</v>
      </c>
      <c r="CD68" s="47">
        <f t="shared" si="242"/>
        <v>39</v>
      </c>
      <c r="CE68" s="47">
        <f t="shared" si="242"/>
        <v>707039.424</v>
      </c>
      <c r="CF68" s="47">
        <f t="shared" si="242"/>
        <v>57</v>
      </c>
      <c r="CG68" s="47">
        <f t="shared" si="242"/>
        <v>1033365.312</v>
      </c>
      <c r="CH68" s="47">
        <f t="shared" si="242"/>
        <v>60</v>
      </c>
      <c r="CI68" s="47">
        <f t="shared" si="242"/>
        <v>1087752.96</v>
      </c>
      <c r="CJ68" s="48">
        <f t="shared" si="242"/>
        <v>100</v>
      </c>
      <c r="CK68" s="47">
        <f t="shared" si="242"/>
        <v>1812921.5999999999</v>
      </c>
      <c r="CL68" s="47">
        <f t="shared" si="242"/>
        <v>45</v>
      </c>
      <c r="CM68" s="47">
        <f t="shared" si="242"/>
        <v>815814.72</v>
      </c>
      <c r="CN68" s="48">
        <v>164</v>
      </c>
      <c r="CO68" s="47">
        <f t="shared" si="242"/>
        <v>3946557.6639999994</v>
      </c>
      <c r="CP68" s="47">
        <f t="shared" si="242"/>
        <v>20</v>
      </c>
      <c r="CQ68" s="47">
        <f t="shared" si="242"/>
        <v>554667.67999999993</v>
      </c>
      <c r="CR68" s="47">
        <f t="shared" si="242"/>
        <v>0</v>
      </c>
      <c r="CS68" s="47">
        <f t="shared" si="242"/>
        <v>0</v>
      </c>
      <c r="CT68" s="47">
        <f t="shared" si="242"/>
        <v>1435</v>
      </c>
      <c r="CU68" s="47">
        <f t="shared" si="242"/>
        <v>26693796.528000001</v>
      </c>
      <c r="CV68" s="61"/>
    </row>
    <row r="69" spans="1:100" ht="60" x14ac:dyDescent="0.25">
      <c r="A69" s="30"/>
      <c r="B69" s="30">
        <v>39</v>
      </c>
      <c r="C69" s="76" t="s">
        <v>179</v>
      </c>
      <c r="D69" s="77">
        <v>11480</v>
      </c>
      <c r="E69" s="15">
        <v>0.94</v>
      </c>
      <c r="F69" s="31">
        <v>1</v>
      </c>
      <c r="G69" s="31"/>
      <c r="H69" s="77">
        <v>1.4</v>
      </c>
      <c r="I69" s="77">
        <v>1.68</v>
      </c>
      <c r="J69" s="77">
        <v>2.23</v>
      </c>
      <c r="K69" s="77">
        <v>2.57</v>
      </c>
      <c r="L69" s="18">
        <v>15</v>
      </c>
      <c r="M69" s="17">
        <f>SUM(L69*$D69*$E69*$F69*$H69*$M$8)</f>
        <v>226615.19999999998</v>
      </c>
      <c r="N69" s="18"/>
      <c r="O69" s="17">
        <f t="shared" si="13"/>
        <v>0</v>
      </c>
      <c r="P69" s="18">
        <v>33</v>
      </c>
      <c r="Q69" s="17">
        <f>SUM(P69*$D69*$E69*$F69*$H69*$Q$8)</f>
        <v>498553.43999999994</v>
      </c>
      <c r="R69" s="16"/>
      <c r="S69" s="17">
        <f>SUM(R69*$D69*$E69*$F69*$H69*$S$8)</f>
        <v>0</v>
      </c>
      <c r="T69" s="18"/>
      <c r="U69" s="17">
        <f>SUM(T69*$D69*$E69*$F69*$H69*$U$8)</f>
        <v>0</v>
      </c>
      <c r="V69" s="16"/>
      <c r="W69" s="19">
        <f>SUM(V69*$D69*$E69*$F69*$H69*$W$8)</f>
        <v>0</v>
      </c>
      <c r="X69" s="78"/>
      <c r="Y69" s="17">
        <f t="shared" si="14"/>
        <v>0</v>
      </c>
      <c r="Z69" s="18">
        <v>10</v>
      </c>
      <c r="AA69" s="17">
        <f>SUM(Z69*$D69*$E69*$F69*$H69*$AA$8)</f>
        <v>151076.79999999999</v>
      </c>
      <c r="AB69" s="18"/>
      <c r="AC69" s="17">
        <f>SUM(AB69*$D69*$E69*$F69*$H69*$AC$8)</f>
        <v>0</v>
      </c>
      <c r="AD69" s="18">
        <v>3</v>
      </c>
      <c r="AE69" s="17">
        <f>SUM(AD69*$D69*$E69*$F69*$H69*$AE$8)</f>
        <v>45323.039999999994</v>
      </c>
      <c r="AF69" s="16"/>
      <c r="AG69" s="17">
        <f>AF69*$D69*$E69*$F69*$I69*$AG$8</f>
        <v>0</v>
      </c>
      <c r="AH69" s="20">
        <v>107</v>
      </c>
      <c r="AI69" s="17">
        <f>AH69*$D69*$E69*$F69*$I69*$AI$8</f>
        <v>1939826.1119999997</v>
      </c>
      <c r="AJ69" s="21"/>
      <c r="AK69" s="17">
        <f>SUM(AJ69*$D69*$E69*$F69*$H69*$AK$8)</f>
        <v>0</v>
      </c>
      <c r="AL69" s="16">
        <v>30</v>
      </c>
      <c r="AM69" s="19">
        <f>SUM(AL69*$D69*$E69*$F69*$H69*$AM$8)</f>
        <v>453230.39999999997</v>
      </c>
      <c r="AN69" s="18"/>
      <c r="AO69" s="17">
        <f>SUM(AN69*$D69*$E69*$F69*$H69*$AO$8)</f>
        <v>0</v>
      </c>
      <c r="AP69" s="18"/>
      <c r="AQ69" s="17">
        <f>SUM(AP69*$D69*$E69*$F69*$H69*$AQ$8)</f>
        <v>0</v>
      </c>
      <c r="AR69" s="18"/>
      <c r="AS69" s="17">
        <f>SUM(AR69*$D69*$E69*$F69*$H69*$AS$8)</f>
        <v>0</v>
      </c>
      <c r="AT69" s="18"/>
      <c r="AU69" s="17">
        <f>SUM(AT69*$D69*$E69*$F69*$H69*$AU$8)</f>
        <v>0</v>
      </c>
      <c r="AV69" s="18">
        <v>22</v>
      </c>
      <c r="AW69" s="17">
        <f>SUM(AV69*$D69*$E69*$F69*$H69*$AW$8)</f>
        <v>332368.95999999996</v>
      </c>
      <c r="AX69" s="16">
        <v>145</v>
      </c>
      <c r="AY69" s="17">
        <f>SUM(AX69*$D69*$E69*$F69*$H69*$AY$8)</f>
        <v>2190613.6</v>
      </c>
      <c r="AZ69" s="18">
        <v>24</v>
      </c>
      <c r="BA69" s="17">
        <f>SUM(AZ69*$D69*$E69*$F69*$H69*$BA$8)</f>
        <v>362584.31999999995</v>
      </c>
      <c r="BB69" s="18">
        <v>44</v>
      </c>
      <c r="BC69" s="17">
        <f>SUM(BB69*$D69*$E69*$F69*$H69*$BC$8)</f>
        <v>664737.91999999993</v>
      </c>
      <c r="BD69" s="18"/>
      <c r="BE69" s="17">
        <f>SUM(BD69*$D69*$E69*$F69*$H69*$BE$8)</f>
        <v>0</v>
      </c>
      <c r="BF69" s="18"/>
      <c r="BG69" s="17">
        <f>SUM(BF69*$D69*$E69*$F69*$H69*$BG$8)</f>
        <v>0</v>
      </c>
      <c r="BH69" s="18">
        <v>119</v>
      </c>
      <c r="BI69" s="17">
        <f>SUM(BH69*$D69*$E69*$F69*$H69*$BI$8)</f>
        <v>1797813.9199999997</v>
      </c>
      <c r="BJ69" s="18"/>
      <c r="BK69" s="17">
        <f>BJ69*$D69*$E69*$F69*$I69*$BK$8</f>
        <v>0</v>
      </c>
      <c r="BL69" s="16">
        <v>60</v>
      </c>
      <c r="BM69" s="17">
        <f>BL69*$D69*$E69*$F69*$I69*$BM$8</f>
        <v>1087752.96</v>
      </c>
      <c r="BN69" s="32"/>
      <c r="BO69" s="17">
        <f>BN69*$D69*$E69*$F69*$I69*$BO$8</f>
        <v>0</v>
      </c>
      <c r="BP69" s="22">
        <v>27</v>
      </c>
      <c r="BQ69" s="17">
        <f>BP69*$D69*$E69*$F69*$I69*$BQ$8</f>
        <v>489488.83199999994</v>
      </c>
      <c r="BR69" s="16">
        <v>4</v>
      </c>
      <c r="BS69" s="17">
        <f>BR69*$D69*$E69*$F69*$I69*$BS$8</f>
        <v>72516.863999999987</v>
      </c>
      <c r="BT69" s="20">
        <v>87</v>
      </c>
      <c r="BU69" s="17">
        <f>BT69*$D69*$E69*$F69*$I69*$BU$8</f>
        <v>1577241.7919999999</v>
      </c>
      <c r="BV69" s="18">
        <v>55</v>
      </c>
      <c r="BW69" s="17">
        <f>BV69*$D69*$E69*$F69*$I69*$BW$8</f>
        <v>997106.88</v>
      </c>
      <c r="BX69" s="20"/>
      <c r="BY69" s="17">
        <f>BX69*$D69*$E69*$F69*$I69*$BY$8</f>
        <v>0</v>
      </c>
      <c r="BZ69" s="22">
        <v>128</v>
      </c>
      <c r="CA69" s="17">
        <f>BZ69*$D69*$E69*$F69*$I69*$CA$8</f>
        <v>2320539.6479999996</v>
      </c>
      <c r="CB69" s="18"/>
      <c r="CC69" s="17">
        <f>CB69*$D69*$E69*$F69*$I69*$CC$8</f>
        <v>0</v>
      </c>
      <c r="CD69" s="18">
        <v>39</v>
      </c>
      <c r="CE69" s="17">
        <f>CD69*$D69*$E69*$F69*$I69*$CE$8</f>
        <v>707039.424</v>
      </c>
      <c r="CF69" s="22">
        <v>57</v>
      </c>
      <c r="CG69" s="17">
        <f>CF69*$D69*$E69*$F69*$I69*$CG$8</f>
        <v>1033365.312</v>
      </c>
      <c r="CH69" s="22">
        <v>60</v>
      </c>
      <c r="CI69" s="17">
        <f>CH69*$D69*$E69*$F69*$I69*$CI$8</f>
        <v>1087752.96</v>
      </c>
      <c r="CJ69" s="16">
        <v>100</v>
      </c>
      <c r="CK69" s="17">
        <f>CJ69*$D69*$E69*$F69*$I69*$CK$8</f>
        <v>1812921.5999999999</v>
      </c>
      <c r="CL69" s="18">
        <v>45</v>
      </c>
      <c r="CM69" s="17">
        <f>CL69*$D69*$E69*$F69*$I69*$CM$8</f>
        <v>815814.72</v>
      </c>
      <c r="CN69" s="20">
        <v>164</v>
      </c>
      <c r="CO69" s="17">
        <f>CN69*$D69*$E69*$F69*$J69*$CO$8</f>
        <v>3946557.6639999994</v>
      </c>
      <c r="CP69" s="22">
        <v>20</v>
      </c>
      <c r="CQ69" s="17">
        <f>CP69*$D69*$E69*$F69*$K69*$CQ$8</f>
        <v>554667.67999999993</v>
      </c>
      <c r="CR69" s="17"/>
      <c r="CS69" s="17">
        <f>CR69*D69*E69*F69</f>
        <v>0</v>
      </c>
      <c r="CT69" s="62">
        <f>SUM(N69+L69+X69+P69+R69+Z69+V69+T69+AB69+AF69+AD69+AH69+AJ69+AN69+BJ69+BP69+AL69+AX69+AZ69+CB69+CD69+BZ69+CF69+CH69+BT69+BV69+AP69+AR69+AT69+AV69+BL69+BN69+BR69+BB69+BD69+BF69+BH69+BX69+CJ69+CL69+CN69+CP69+CR69)</f>
        <v>1398</v>
      </c>
      <c r="CU69" s="62">
        <f>SUM(O69+M69+Y69+Q69+S69+AA69+W69+U69+AC69+AG69+AE69+AI69+AK69+AO69+BK69+BQ69+AM69+AY69+BA69+CC69+CE69+CA69+CG69+CI69+BU69+BW69+AQ69+AS69+AU69+AW69+BM69+BO69+BS69+BC69+BE69+BG69+BI69+BY69+CK69+CM69+CO69+CQ69+CS69)</f>
        <v>25165510.048</v>
      </c>
      <c r="CV69" s="61">
        <f>SUM(CT69*F69)</f>
        <v>1398</v>
      </c>
    </row>
    <row r="70" spans="1:100" ht="24.75" customHeight="1" x14ac:dyDescent="0.25">
      <c r="A70" s="30"/>
      <c r="B70" s="30">
        <v>40</v>
      </c>
      <c r="C70" s="84" t="s">
        <v>180</v>
      </c>
      <c r="D70" s="77">
        <v>11480</v>
      </c>
      <c r="E70" s="15">
        <v>2.57</v>
      </c>
      <c r="F70" s="31">
        <v>1</v>
      </c>
      <c r="G70" s="31"/>
      <c r="H70" s="77">
        <v>1.4</v>
      </c>
      <c r="I70" s="77">
        <v>1.68</v>
      </c>
      <c r="J70" s="77">
        <v>2.23</v>
      </c>
      <c r="K70" s="77">
        <v>2.57</v>
      </c>
      <c r="L70" s="18">
        <v>0</v>
      </c>
      <c r="M70" s="17">
        <f>SUM(L70*$D70*$E70*$F70*$H70*$M$8)</f>
        <v>0</v>
      </c>
      <c r="N70" s="18">
        <v>37</v>
      </c>
      <c r="O70" s="17">
        <f t="shared" si="13"/>
        <v>1528286.4799999997</v>
      </c>
      <c r="P70" s="18">
        <v>0</v>
      </c>
      <c r="Q70" s="17">
        <f>SUM(P70*$D70*$E70*$F70*$H70*$Q$8)</f>
        <v>0</v>
      </c>
      <c r="R70" s="16">
        <v>0</v>
      </c>
      <c r="S70" s="17">
        <f>SUM(R70*$D70*$E70*$F70*$H70*$S$8)</f>
        <v>0</v>
      </c>
      <c r="T70" s="18">
        <v>0</v>
      </c>
      <c r="U70" s="17">
        <f>SUM(T70*$D70*$E70*$F70*$H70*$U$8)</f>
        <v>0</v>
      </c>
      <c r="V70" s="16"/>
      <c r="W70" s="19">
        <f>SUM(V70*$D70*$E70*$F70*$H70*$W$8)</f>
        <v>0</v>
      </c>
      <c r="X70" s="78"/>
      <c r="Y70" s="17">
        <f t="shared" si="14"/>
        <v>0</v>
      </c>
      <c r="Z70" s="18">
        <v>0</v>
      </c>
      <c r="AA70" s="17">
        <f>SUM(Z70*$D70*$E70*$F70*$H70*$AA$8)</f>
        <v>0</v>
      </c>
      <c r="AB70" s="18">
        <v>0</v>
      </c>
      <c r="AC70" s="17">
        <f>SUM(AB70*$D70*$E70*$F70*$H70*$AC$8)</f>
        <v>0</v>
      </c>
      <c r="AD70" s="18">
        <v>0</v>
      </c>
      <c r="AE70" s="17">
        <f>SUM(AD70*$D70*$E70*$F70*$H70*$AE$8)</f>
        <v>0</v>
      </c>
      <c r="AF70" s="16">
        <v>0</v>
      </c>
      <c r="AG70" s="17">
        <f>AF70*$D70*$E70*$F70*$I70*$AG$8</f>
        <v>0</v>
      </c>
      <c r="AH70" s="16">
        <v>0</v>
      </c>
      <c r="AI70" s="17">
        <f>AH70*$D70*$E70*$F70*$I70*$AI$8</f>
        <v>0</v>
      </c>
      <c r="AJ70" s="21"/>
      <c r="AK70" s="17">
        <f>SUM(AJ70*$D70*$E70*$F70*$H70*$AK$8)</f>
        <v>0</v>
      </c>
      <c r="AL70" s="16"/>
      <c r="AM70" s="19">
        <f>SUM(AL70*$D70*$E70*$F70*$H70*$AM$8)</f>
        <v>0</v>
      </c>
      <c r="AN70" s="18">
        <v>0</v>
      </c>
      <c r="AO70" s="17">
        <f>SUM(AN70*$D70*$E70*$F70*$H70*$AO$8)</f>
        <v>0</v>
      </c>
      <c r="AP70" s="18">
        <v>0</v>
      </c>
      <c r="AQ70" s="17">
        <f>SUM(AP70*$D70*$E70*$F70*$H70*$AQ$8)</f>
        <v>0</v>
      </c>
      <c r="AR70" s="18"/>
      <c r="AS70" s="17">
        <f>SUM(AR70*$D70*$E70*$F70*$H70*$AS$8)</f>
        <v>0</v>
      </c>
      <c r="AT70" s="18"/>
      <c r="AU70" s="17">
        <f>SUM(AT70*$D70*$E70*$F70*$H70*$AU$8)</f>
        <v>0</v>
      </c>
      <c r="AV70" s="18"/>
      <c r="AW70" s="17">
        <f>SUM(AV70*$D70*$E70*$F70*$H70*$AW$8)</f>
        <v>0</v>
      </c>
      <c r="AX70" s="16">
        <v>0</v>
      </c>
      <c r="AY70" s="17">
        <f>SUM(AX70*$D70*$E70*$F70*$H70*$AY$8)</f>
        <v>0</v>
      </c>
      <c r="AZ70" s="18">
        <v>0</v>
      </c>
      <c r="BA70" s="17">
        <f>SUM(AZ70*$D70*$E70*$F70*$H70*$BA$8)</f>
        <v>0</v>
      </c>
      <c r="BB70" s="18">
        <v>0</v>
      </c>
      <c r="BC70" s="17">
        <f>SUM(BB70*$D70*$E70*$F70*$H70*$BC$8)</f>
        <v>0</v>
      </c>
      <c r="BD70" s="18">
        <v>0</v>
      </c>
      <c r="BE70" s="17">
        <f>SUM(BD70*$D70*$E70*$F70*$H70*$BE$8)</f>
        <v>0</v>
      </c>
      <c r="BF70" s="18">
        <v>0</v>
      </c>
      <c r="BG70" s="17">
        <f>SUM(BF70*$D70*$E70*$F70*$H70*$BG$8)</f>
        <v>0</v>
      </c>
      <c r="BH70" s="18"/>
      <c r="BI70" s="17">
        <f>SUM(BH70*$D70*$E70*$F70*$H70*$BI$8)</f>
        <v>0</v>
      </c>
      <c r="BJ70" s="18">
        <v>0</v>
      </c>
      <c r="BK70" s="17">
        <f>BJ70*$D70*$E70*$F70*$I70*$BK$8</f>
        <v>0</v>
      </c>
      <c r="BL70" s="16">
        <v>0</v>
      </c>
      <c r="BM70" s="17">
        <f>BL70*$D70*$E70*$F70*$I70*$BM$8</f>
        <v>0</v>
      </c>
      <c r="BN70" s="32">
        <v>0</v>
      </c>
      <c r="BO70" s="17">
        <f>BN70*$D70*$E70*$F70*$I70*$BO$8</f>
        <v>0</v>
      </c>
      <c r="BP70" s="18">
        <v>0</v>
      </c>
      <c r="BQ70" s="17">
        <f>BP70*$D70*$E70*$F70*$I70*$BQ$8</f>
        <v>0</v>
      </c>
      <c r="BR70" s="16"/>
      <c r="BS70" s="17">
        <f>BR70*$D70*$E70*$F70*$I70*$BS$8</f>
        <v>0</v>
      </c>
      <c r="BT70" s="16">
        <v>0</v>
      </c>
      <c r="BU70" s="17">
        <f>BT70*$D70*$E70*$F70*$I70*$BU$8</f>
        <v>0</v>
      </c>
      <c r="BV70" s="18">
        <v>0</v>
      </c>
      <c r="BW70" s="17">
        <f>BV70*$D70*$E70*$F70*$I70*$BW$8</f>
        <v>0</v>
      </c>
      <c r="BX70" s="16"/>
      <c r="BY70" s="17">
        <f>BX70*$D70*$E70*$F70*$I70*$BY$8</f>
        <v>0</v>
      </c>
      <c r="BZ70" s="18">
        <v>0</v>
      </c>
      <c r="CA70" s="17">
        <f>BZ70*$D70*$E70*$F70*$I70*$CA$8</f>
        <v>0</v>
      </c>
      <c r="CB70" s="18">
        <v>0</v>
      </c>
      <c r="CC70" s="17">
        <f>CB70*$D70*$E70*$F70*$I70*$CC$8</f>
        <v>0</v>
      </c>
      <c r="CD70" s="18">
        <v>0</v>
      </c>
      <c r="CE70" s="17">
        <f>CD70*$D70*$E70*$F70*$I70*$CE$8</f>
        <v>0</v>
      </c>
      <c r="CF70" s="18">
        <v>0</v>
      </c>
      <c r="CG70" s="17">
        <f>CF70*$D70*$E70*$F70*$I70*$CG$8</f>
        <v>0</v>
      </c>
      <c r="CH70" s="18"/>
      <c r="CI70" s="17">
        <f>CH70*$D70*$E70*$F70*$I70*$CI$8</f>
        <v>0</v>
      </c>
      <c r="CJ70" s="16"/>
      <c r="CK70" s="17">
        <f>CJ70*$D70*$E70*$F70*$I70*$CK$8</f>
        <v>0</v>
      </c>
      <c r="CL70" s="18">
        <v>0</v>
      </c>
      <c r="CM70" s="17">
        <f>CL70*$D70*$E70*$F70*$I70*$CM$8</f>
        <v>0</v>
      </c>
      <c r="CN70" s="16">
        <v>0</v>
      </c>
      <c r="CO70" s="17">
        <f>CN70*$D70*$E70*$F70*$J70*$CO$8</f>
        <v>0</v>
      </c>
      <c r="CP70" s="18">
        <v>0</v>
      </c>
      <c r="CQ70" s="17">
        <f>CP70*$D70*$E70*$F70*$K70*$CQ$8</f>
        <v>0</v>
      </c>
      <c r="CR70" s="17"/>
      <c r="CS70" s="17">
        <f>CR70*D70*E70*F70</f>
        <v>0</v>
      </c>
      <c r="CT70" s="62">
        <f>SUM(N70+L70+X70+P70+R70+Z70+V70+T70+AB70+AF70+AD70+AH70+AJ70+AN70+BJ70+BP70+AL70+AX70+AZ70+CB70+CD70+BZ70+CF70+CH70+BT70+BV70+AP70+AR70+AT70+AV70+BL70+BN70+BR70+BB70+BD70+BF70+BH70+BX70+CJ70+CL70+CN70+CP70+CR70)</f>
        <v>37</v>
      </c>
      <c r="CU70" s="62">
        <f>SUM(O70+M70+Y70+Q70+S70+AA70+W70+U70+AC70+AG70+AE70+AI70+AK70+AO70+BK70+BQ70+AM70+AY70+BA70+CC70+CE70+CA70+CG70+CI70+BU70+BW70+AQ70+AS70+AU70+AW70+BM70+BO70+BS70+BC70+BE70+BG70+BI70+BY70+CK70+CM70+CO70+CQ70+CS70)</f>
        <v>1528286.4799999997</v>
      </c>
      <c r="CV70" s="61">
        <f>SUM(CT70*F70)</f>
        <v>37</v>
      </c>
    </row>
    <row r="71" spans="1:100" x14ac:dyDescent="0.25">
      <c r="A71" s="30">
        <v>17</v>
      </c>
      <c r="B71" s="30"/>
      <c r="C71" s="75" t="s">
        <v>181</v>
      </c>
      <c r="D71" s="77">
        <v>11480</v>
      </c>
      <c r="E71" s="46">
        <v>1.87</v>
      </c>
      <c r="F71" s="40">
        <v>1</v>
      </c>
      <c r="G71" s="40"/>
      <c r="H71" s="77">
        <v>1.4</v>
      </c>
      <c r="I71" s="77">
        <v>1.68</v>
      </c>
      <c r="J71" s="77">
        <v>2.23</v>
      </c>
      <c r="K71" s="77">
        <v>2.57</v>
      </c>
      <c r="L71" s="24">
        <f>L72</f>
        <v>0</v>
      </c>
      <c r="M71" s="24">
        <f>M72</f>
        <v>0</v>
      </c>
      <c r="N71" s="24">
        <f>N72</f>
        <v>0</v>
      </c>
      <c r="O71" s="24">
        <f t="shared" ref="O71:CI71" si="243">O72</f>
        <v>0</v>
      </c>
      <c r="P71" s="24">
        <f t="shared" si="243"/>
        <v>0</v>
      </c>
      <c r="Q71" s="24">
        <f t="shared" si="243"/>
        <v>0</v>
      </c>
      <c r="R71" s="64">
        <f t="shared" si="243"/>
        <v>0</v>
      </c>
      <c r="S71" s="24">
        <f t="shared" si="243"/>
        <v>0</v>
      </c>
      <c r="T71" s="24">
        <f t="shared" si="243"/>
        <v>0</v>
      </c>
      <c r="U71" s="24">
        <f t="shared" si="243"/>
        <v>0</v>
      </c>
      <c r="V71" s="64">
        <f t="shared" si="243"/>
        <v>0</v>
      </c>
      <c r="W71" s="64">
        <f t="shared" si="243"/>
        <v>0</v>
      </c>
      <c r="X71" s="24">
        <f t="shared" si="243"/>
        <v>0</v>
      </c>
      <c r="Y71" s="24">
        <f t="shared" si="243"/>
        <v>0</v>
      </c>
      <c r="Z71" s="24">
        <f t="shared" si="243"/>
        <v>0</v>
      </c>
      <c r="AA71" s="24">
        <f t="shared" si="243"/>
        <v>0</v>
      </c>
      <c r="AB71" s="24">
        <f t="shared" si="243"/>
        <v>0</v>
      </c>
      <c r="AC71" s="24">
        <f t="shared" si="243"/>
        <v>0</v>
      </c>
      <c r="AD71" s="24">
        <f>AD72</f>
        <v>0</v>
      </c>
      <c r="AE71" s="24">
        <f>AE72</f>
        <v>0</v>
      </c>
      <c r="AF71" s="64">
        <f t="shared" ref="AF71" si="244">AF72</f>
        <v>0</v>
      </c>
      <c r="AG71" s="24">
        <f t="shared" si="243"/>
        <v>0</v>
      </c>
      <c r="AH71" s="48">
        <f t="shared" si="243"/>
        <v>0</v>
      </c>
      <c r="AI71" s="47">
        <f t="shared" si="243"/>
        <v>0</v>
      </c>
      <c r="AJ71" s="48">
        <v>0</v>
      </c>
      <c r="AK71" s="47">
        <f t="shared" si="243"/>
        <v>0</v>
      </c>
      <c r="AL71" s="48">
        <f>AL72</f>
        <v>0</v>
      </c>
      <c r="AM71" s="48">
        <f>AM72</f>
        <v>0</v>
      </c>
      <c r="AN71" s="47">
        <f t="shared" si="243"/>
        <v>0</v>
      </c>
      <c r="AO71" s="47">
        <f t="shared" si="243"/>
        <v>0</v>
      </c>
      <c r="AP71" s="47">
        <f t="shared" si="243"/>
        <v>0</v>
      </c>
      <c r="AQ71" s="47">
        <f t="shared" si="243"/>
        <v>0</v>
      </c>
      <c r="AR71" s="47">
        <f t="shared" si="243"/>
        <v>1</v>
      </c>
      <c r="AS71" s="47">
        <f t="shared" si="243"/>
        <v>28768.879999999997</v>
      </c>
      <c r="AT71" s="47">
        <f t="shared" si="243"/>
        <v>0</v>
      </c>
      <c r="AU71" s="47">
        <f t="shared" si="243"/>
        <v>0</v>
      </c>
      <c r="AV71" s="47">
        <f t="shared" si="243"/>
        <v>0</v>
      </c>
      <c r="AW71" s="47">
        <f t="shared" si="243"/>
        <v>0</v>
      </c>
      <c r="AX71" s="48">
        <f t="shared" si="243"/>
        <v>0</v>
      </c>
      <c r="AY71" s="47">
        <f t="shared" si="243"/>
        <v>0</v>
      </c>
      <c r="AZ71" s="47">
        <f t="shared" si="243"/>
        <v>7</v>
      </c>
      <c r="BA71" s="47">
        <f t="shared" si="243"/>
        <v>201382.15999999997</v>
      </c>
      <c r="BB71" s="47">
        <f t="shared" si="243"/>
        <v>0</v>
      </c>
      <c r="BC71" s="47">
        <f t="shared" si="243"/>
        <v>0</v>
      </c>
      <c r="BD71" s="47">
        <f t="shared" si="243"/>
        <v>0</v>
      </c>
      <c r="BE71" s="47">
        <f t="shared" si="243"/>
        <v>0</v>
      </c>
      <c r="BF71" s="47">
        <f t="shared" si="243"/>
        <v>0</v>
      </c>
      <c r="BG71" s="47">
        <f t="shared" si="243"/>
        <v>0</v>
      </c>
      <c r="BH71" s="47">
        <f t="shared" si="243"/>
        <v>0</v>
      </c>
      <c r="BI71" s="47">
        <f t="shared" si="243"/>
        <v>0</v>
      </c>
      <c r="BJ71" s="47">
        <f t="shared" si="243"/>
        <v>0</v>
      </c>
      <c r="BK71" s="47">
        <f t="shared" si="243"/>
        <v>0</v>
      </c>
      <c r="BL71" s="48">
        <f>BL72</f>
        <v>0</v>
      </c>
      <c r="BM71" s="47">
        <f>BM72</f>
        <v>0</v>
      </c>
      <c r="BN71" s="47">
        <f>BN72</f>
        <v>0</v>
      </c>
      <c r="BO71" s="47">
        <f>BO72</f>
        <v>0</v>
      </c>
      <c r="BP71" s="47">
        <f t="shared" si="243"/>
        <v>0</v>
      </c>
      <c r="BQ71" s="47">
        <f t="shared" si="243"/>
        <v>0</v>
      </c>
      <c r="BR71" s="48">
        <f t="shared" si="243"/>
        <v>0</v>
      </c>
      <c r="BS71" s="47">
        <f t="shared" si="243"/>
        <v>0</v>
      </c>
      <c r="BT71" s="47">
        <f t="shared" si="243"/>
        <v>0</v>
      </c>
      <c r="BU71" s="47">
        <f t="shared" si="243"/>
        <v>0</v>
      </c>
      <c r="BV71" s="47">
        <f t="shared" si="243"/>
        <v>4</v>
      </c>
      <c r="BW71" s="47">
        <f t="shared" si="243"/>
        <v>138090.62400000001</v>
      </c>
      <c r="BX71" s="48">
        <f t="shared" si="243"/>
        <v>0</v>
      </c>
      <c r="BY71" s="47">
        <f t="shared" si="243"/>
        <v>0</v>
      </c>
      <c r="BZ71" s="47">
        <f t="shared" si="243"/>
        <v>0</v>
      </c>
      <c r="CA71" s="47">
        <f t="shared" si="243"/>
        <v>0</v>
      </c>
      <c r="CB71" s="47">
        <f t="shared" si="243"/>
        <v>0</v>
      </c>
      <c r="CC71" s="47">
        <f t="shared" si="243"/>
        <v>0</v>
      </c>
      <c r="CD71" s="47">
        <f t="shared" si="243"/>
        <v>0</v>
      </c>
      <c r="CE71" s="47">
        <f t="shared" si="243"/>
        <v>0</v>
      </c>
      <c r="CF71" s="47">
        <f t="shared" si="243"/>
        <v>0</v>
      </c>
      <c r="CG71" s="47">
        <f t="shared" si="243"/>
        <v>0</v>
      </c>
      <c r="CH71" s="47">
        <f t="shared" si="243"/>
        <v>0</v>
      </c>
      <c r="CI71" s="47">
        <f t="shared" si="243"/>
        <v>0</v>
      </c>
      <c r="CJ71" s="48">
        <f t="shared" ref="CJ71:CU71" si="245">CJ72</f>
        <v>0</v>
      </c>
      <c r="CK71" s="47">
        <f t="shared" si="245"/>
        <v>0</v>
      </c>
      <c r="CL71" s="47">
        <f t="shared" si="245"/>
        <v>0</v>
      </c>
      <c r="CM71" s="47">
        <f t="shared" si="245"/>
        <v>0</v>
      </c>
      <c r="CN71" s="48">
        <v>0</v>
      </c>
      <c r="CO71" s="47">
        <f t="shared" si="245"/>
        <v>0</v>
      </c>
      <c r="CP71" s="47">
        <f t="shared" si="245"/>
        <v>3</v>
      </c>
      <c r="CQ71" s="47">
        <f t="shared" si="245"/>
        <v>158434.33199999999</v>
      </c>
      <c r="CR71" s="47">
        <f t="shared" si="245"/>
        <v>0</v>
      </c>
      <c r="CS71" s="47">
        <f t="shared" si="245"/>
        <v>0</v>
      </c>
      <c r="CT71" s="47">
        <f t="shared" si="245"/>
        <v>15</v>
      </c>
      <c r="CU71" s="47">
        <f t="shared" si="245"/>
        <v>526675.99600000004</v>
      </c>
      <c r="CV71" s="61"/>
    </row>
    <row r="72" spans="1:100" ht="30" x14ac:dyDescent="0.25">
      <c r="A72" s="30"/>
      <c r="B72" s="30">
        <v>41</v>
      </c>
      <c r="C72" s="76" t="s">
        <v>182</v>
      </c>
      <c r="D72" s="77">
        <v>11480</v>
      </c>
      <c r="E72" s="15">
        <v>1.79</v>
      </c>
      <c r="F72" s="31">
        <v>1</v>
      </c>
      <c r="G72" s="31"/>
      <c r="H72" s="77">
        <v>1.4</v>
      </c>
      <c r="I72" s="77">
        <v>1.68</v>
      </c>
      <c r="J72" s="77">
        <v>2.23</v>
      </c>
      <c r="K72" s="77">
        <v>2.57</v>
      </c>
      <c r="L72" s="18">
        <v>0</v>
      </c>
      <c r="M72" s="17">
        <f>SUM(L72*$D72*$E72*$F72*$H72*$M$8)</f>
        <v>0</v>
      </c>
      <c r="N72" s="18">
        <v>0</v>
      </c>
      <c r="O72" s="17">
        <f t="shared" si="13"/>
        <v>0</v>
      </c>
      <c r="P72" s="18">
        <v>0</v>
      </c>
      <c r="Q72" s="17">
        <f>SUM(P72*$D72*$E72*$F72*$H72*$Q$8)</f>
        <v>0</v>
      </c>
      <c r="R72" s="16">
        <v>0</v>
      </c>
      <c r="S72" s="17">
        <f>SUM(R72*$D72*$E72*$F72*$H72*$S$8)</f>
        <v>0</v>
      </c>
      <c r="T72" s="18">
        <v>0</v>
      </c>
      <c r="U72" s="17">
        <f>SUM(T72*$D72*$E72*$F72*$H72*$U$8)</f>
        <v>0</v>
      </c>
      <c r="V72" s="16"/>
      <c r="W72" s="19">
        <f>SUM(V72*$D72*$E72*$F72*$H72*$W$8)</f>
        <v>0</v>
      </c>
      <c r="X72" s="78"/>
      <c r="Y72" s="17">
        <f t="shared" si="14"/>
        <v>0</v>
      </c>
      <c r="Z72" s="18">
        <v>0</v>
      </c>
      <c r="AA72" s="17">
        <f>SUM(Z72*$D72*$E72*$F72*$H72*$AA$8)</f>
        <v>0</v>
      </c>
      <c r="AB72" s="18">
        <v>0</v>
      </c>
      <c r="AC72" s="17">
        <f>SUM(AB72*$D72*$E72*$F72*$H72*$AC$8)</f>
        <v>0</v>
      </c>
      <c r="AD72" s="18">
        <v>0</v>
      </c>
      <c r="AE72" s="17">
        <f>SUM(AD72*$D72*$E72*$F72*$H72*$AE$8)</f>
        <v>0</v>
      </c>
      <c r="AF72" s="16">
        <v>0</v>
      </c>
      <c r="AG72" s="17">
        <f>AF72*$D72*$E72*$F72*$I72*$AG$8</f>
        <v>0</v>
      </c>
      <c r="AH72" s="16">
        <v>0</v>
      </c>
      <c r="AI72" s="17">
        <f>AH72*$D72*$E72*$F72*$I72*$AI$8</f>
        <v>0</v>
      </c>
      <c r="AJ72" s="21"/>
      <c r="AK72" s="17">
        <f>SUM(AJ72*$D72*$E72*$F72*$H72*$AK$8)</f>
        <v>0</v>
      </c>
      <c r="AL72" s="16"/>
      <c r="AM72" s="19">
        <f>SUM(AL72*$D72*$E72*$F72*$H72*$AM$8)</f>
        <v>0</v>
      </c>
      <c r="AN72" s="18">
        <v>0</v>
      </c>
      <c r="AO72" s="17">
        <f>SUM(AN72*$D72*$E72*$F72*$H72*$AO$8)</f>
        <v>0</v>
      </c>
      <c r="AP72" s="18">
        <v>0</v>
      </c>
      <c r="AQ72" s="17">
        <f>SUM(AP72*$D72*$E72*$F72*$H72*$AQ$8)</f>
        <v>0</v>
      </c>
      <c r="AR72" s="18">
        <v>1</v>
      </c>
      <c r="AS72" s="17">
        <f>SUM(AR72*$D72*$E72*$F72*$H72*$AS$8)</f>
        <v>28768.879999999997</v>
      </c>
      <c r="AT72" s="18"/>
      <c r="AU72" s="17">
        <f>SUM(AT72*$D72*$E72*$F72*$H72*$AU$8)</f>
        <v>0</v>
      </c>
      <c r="AV72" s="18"/>
      <c r="AW72" s="17">
        <f>SUM(AV72*$D72*$E72*$F72*$H72*$AW$8)</f>
        <v>0</v>
      </c>
      <c r="AX72" s="16">
        <v>0</v>
      </c>
      <c r="AY72" s="17">
        <f>SUM(AX72*$D72*$E72*$F72*$H72*$AY$8)</f>
        <v>0</v>
      </c>
      <c r="AZ72" s="18">
        <v>7</v>
      </c>
      <c r="BA72" s="17">
        <f>SUM(AZ72*$D72*$E72*$F72*$H72*$BA$8)</f>
        <v>201382.15999999997</v>
      </c>
      <c r="BB72" s="18">
        <v>0</v>
      </c>
      <c r="BC72" s="17">
        <f>SUM(BB72*$D72*$E72*$F72*$H72*$BC$8)</f>
        <v>0</v>
      </c>
      <c r="BD72" s="18">
        <v>0</v>
      </c>
      <c r="BE72" s="17">
        <f>SUM(BD72*$D72*$E72*$F72*$H72*$BE$8)</f>
        <v>0</v>
      </c>
      <c r="BF72" s="18">
        <v>0</v>
      </c>
      <c r="BG72" s="17">
        <f>SUM(BF72*$D72*$E72*$F72*$H72*$BG$8)</f>
        <v>0</v>
      </c>
      <c r="BH72" s="18"/>
      <c r="BI72" s="17">
        <f>SUM(BH72*$D72*$E72*$F72*$H72*$BI$8)</f>
        <v>0</v>
      </c>
      <c r="BJ72" s="18">
        <v>0</v>
      </c>
      <c r="BK72" s="17">
        <f>BJ72*$D72*$E72*$F72*$I72*$BK$8</f>
        <v>0</v>
      </c>
      <c r="BL72" s="16">
        <v>0</v>
      </c>
      <c r="BM72" s="17">
        <f>BL72*$D72*$E72*$F72*$I72*$BM$8</f>
        <v>0</v>
      </c>
      <c r="BN72" s="32">
        <v>0</v>
      </c>
      <c r="BO72" s="17">
        <f>BN72*$D72*$E72*$F72*$I72*$BO$8</f>
        <v>0</v>
      </c>
      <c r="BP72" s="18">
        <v>0</v>
      </c>
      <c r="BQ72" s="17">
        <f>BP72*$D72*$E72*$F72*$I72*$BQ$8</f>
        <v>0</v>
      </c>
      <c r="BR72" s="16">
        <v>0</v>
      </c>
      <c r="BS72" s="17">
        <f>BR72*$D72*$E72*$F72*$I72*$BS$8</f>
        <v>0</v>
      </c>
      <c r="BT72" s="16">
        <v>0</v>
      </c>
      <c r="BU72" s="17">
        <f>BT72*$D72*$E72*$F72*$I72*$BU$8</f>
        <v>0</v>
      </c>
      <c r="BV72" s="18">
        <v>4</v>
      </c>
      <c r="BW72" s="17">
        <f>BV72*$D72*$E72*$F72*$I72*$BW$8</f>
        <v>138090.62400000001</v>
      </c>
      <c r="BX72" s="16"/>
      <c r="BY72" s="17">
        <f>BX72*$D72*$E72*$F72*$I72*$BY$8</f>
        <v>0</v>
      </c>
      <c r="BZ72" s="18">
        <v>0</v>
      </c>
      <c r="CA72" s="17">
        <f>BZ72*$D72*$E72*$F72*$I72*$CA$8</f>
        <v>0</v>
      </c>
      <c r="CB72" s="18"/>
      <c r="CC72" s="17">
        <f>CB72*$D72*$E72*$F72*$I72*$CC$8</f>
        <v>0</v>
      </c>
      <c r="CD72" s="18">
        <v>0</v>
      </c>
      <c r="CE72" s="17">
        <f>CD72*$D72*$E72*$F72*$I72*$CE$8</f>
        <v>0</v>
      </c>
      <c r="CF72" s="18">
        <v>0</v>
      </c>
      <c r="CG72" s="17">
        <f>CF72*$D72*$E72*$F72*$I72*$CG$8</f>
        <v>0</v>
      </c>
      <c r="CH72" s="18"/>
      <c r="CI72" s="17">
        <f>CH72*$D72*$E72*$F72*$I72*$CI$8</f>
        <v>0</v>
      </c>
      <c r="CJ72" s="16"/>
      <c r="CK72" s="17">
        <f>CJ72*$D72*$E72*$F72*$I72*$CK$8</f>
        <v>0</v>
      </c>
      <c r="CL72" s="18">
        <v>0</v>
      </c>
      <c r="CM72" s="17">
        <f>CL72*$D72*$E72*$F72*$I72*$CM$8</f>
        <v>0</v>
      </c>
      <c r="CN72" s="16">
        <v>0</v>
      </c>
      <c r="CO72" s="17">
        <f>CN72*$D72*$E72*$F72*$J72*$CO$8</f>
        <v>0</v>
      </c>
      <c r="CP72" s="18">
        <v>3</v>
      </c>
      <c r="CQ72" s="17">
        <f>CP72*$D72*$E72*$F72*$K72*$CQ$8</f>
        <v>158434.33199999999</v>
      </c>
      <c r="CR72" s="17"/>
      <c r="CS72" s="17">
        <f>CR72*D72*E72*F72</f>
        <v>0</v>
      </c>
      <c r="CT72" s="62">
        <f>SUM(N72+L72+X72+P72+R72+Z72+V72+T72+AB72+AF72+AD72+AH72+AJ72+AN72+BJ72+BP72+AL72+AX72+AZ72+CB72+CD72+BZ72+CF72+CH72+BT72+BV72+AP72+AR72+AT72+AV72+BL72+BN72+BR72+BB72+BD72+BF72+BH72+BX72+CJ72+CL72+CN72+CP72+CR72)</f>
        <v>15</v>
      </c>
      <c r="CU72" s="62">
        <f>SUM(O72+M72+Y72+Q72+S72+AA72+W72+U72+AC72+AG72+AE72+AI72+AK72+AO72+BK72+BQ72+AM72+AY72+BA72+CC72+CE72+CA72+CG72+CI72+BU72+BW72+AQ72+AS72+AU72+AW72+BM72+BO72+BS72+BC72+BE72+BG72+BI72+BY72+CK72+CM72+CO72+CQ72+CS72)</f>
        <v>526675.99600000004</v>
      </c>
      <c r="CV72" s="61">
        <f>SUM(CT72*F72)</f>
        <v>15</v>
      </c>
    </row>
    <row r="73" spans="1:100" x14ac:dyDescent="0.25">
      <c r="A73" s="30">
        <v>18</v>
      </c>
      <c r="B73" s="30"/>
      <c r="C73" s="75" t="s">
        <v>183</v>
      </c>
      <c r="D73" s="77">
        <v>11480</v>
      </c>
      <c r="E73" s="46">
        <v>2.74</v>
      </c>
      <c r="F73" s="40">
        <v>1</v>
      </c>
      <c r="G73" s="40"/>
      <c r="H73" s="77">
        <v>1.4</v>
      </c>
      <c r="I73" s="77">
        <v>1.68</v>
      </c>
      <c r="J73" s="77">
        <v>2.23</v>
      </c>
      <c r="K73" s="77">
        <v>2.57</v>
      </c>
      <c r="L73" s="24">
        <f t="shared" ref="L73" si="246">SUM(L74:L77)</f>
        <v>40</v>
      </c>
      <c r="M73" s="24">
        <f>SUM(M74:M77)</f>
        <v>900032</v>
      </c>
      <c r="N73" s="24">
        <f t="shared" ref="N73:BR73" si="247">SUM(N74:N77)</f>
        <v>0</v>
      </c>
      <c r="O73" s="24">
        <f t="shared" si="247"/>
        <v>0</v>
      </c>
      <c r="P73" s="24">
        <f t="shared" si="247"/>
        <v>0</v>
      </c>
      <c r="Q73" s="24">
        <f>SUM(Q74:Q77)</f>
        <v>0</v>
      </c>
      <c r="R73" s="64">
        <f t="shared" ref="R73" si="248">SUM(R74:R77)</f>
        <v>0</v>
      </c>
      <c r="S73" s="24">
        <f>SUM(S74:S77)</f>
        <v>0</v>
      </c>
      <c r="T73" s="24">
        <f t="shared" ref="T73" si="249">SUM(T74:T77)</f>
        <v>0</v>
      </c>
      <c r="U73" s="24">
        <f>SUM(U74:U77)</f>
        <v>0</v>
      </c>
      <c r="V73" s="64">
        <f t="shared" ref="V73" si="250">SUM(V74:V77)</f>
        <v>0</v>
      </c>
      <c r="W73" s="64">
        <f>SUM(W74:W77)</f>
        <v>0</v>
      </c>
      <c r="X73" s="24">
        <f t="shared" ref="X73" si="251">SUM(X74:X77)</f>
        <v>0</v>
      </c>
      <c r="Y73" s="24">
        <f t="shared" si="247"/>
        <v>0</v>
      </c>
      <c r="Z73" s="24">
        <f t="shared" si="247"/>
        <v>70</v>
      </c>
      <c r="AA73" s="24">
        <f t="shared" si="247"/>
        <v>1735776</v>
      </c>
      <c r="AB73" s="24">
        <f t="shared" si="247"/>
        <v>0</v>
      </c>
      <c r="AC73" s="24">
        <f t="shared" si="247"/>
        <v>0</v>
      </c>
      <c r="AD73" s="24">
        <f t="shared" si="247"/>
        <v>20</v>
      </c>
      <c r="AE73" s="24">
        <f>SUM(AE74:AE77)</f>
        <v>257151.99999999997</v>
      </c>
      <c r="AF73" s="64">
        <f t="shared" ref="AF73" si="252">SUM(AF74:AF77)</f>
        <v>0</v>
      </c>
      <c r="AG73" s="24">
        <f t="shared" si="247"/>
        <v>0</v>
      </c>
      <c r="AH73" s="48">
        <f t="shared" si="247"/>
        <v>21</v>
      </c>
      <c r="AI73" s="47">
        <f t="shared" si="247"/>
        <v>324011.51999999996</v>
      </c>
      <c r="AJ73" s="48">
        <v>11</v>
      </c>
      <c r="AK73" s="47">
        <f t="shared" si="247"/>
        <v>141433.59999999998</v>
      </c>
      <c r="AL73" s="48">
        <f t="shared" si="247"/>
        <v>0</v>
      </c>
      <c r="AM73" s="48">
        <f>SUM(AM74:AM77)</f>
        <v>0</v>
      </c>
      <c r="AN73" s="47">
        <f t="shared" ref="AN73" si="253">SUM(AN74:AN77)</f>
        <v>0</v>
      </c>
      <c r="AO73" s="47">
        <f t="shared" si="247"/>
        <v>0</v>
      </c>
      <c r="AP73" s="47">
        <f t="shared" si="247"/>
        <v>0</v>
      </c>
      <c r="AQ73" s="47">
        <f>SUM(AQ74:AQ77)</f>
        <v>0</v>
      </c>
      <c r="AR73" s="47">
        <f t="shared" ref="AR73" si="254">SUM(AR74:AR77)</f>
        <v>7</v>
      </c>
      <c r="AS73" s="47">
        <f>SUM(AS74:AS77)</f>
        <v>90003.199999999997</v>
      </c>
      <c r="AT73" s="47">
        <f t="shared" ref="AT73" si="255">SUM(AT74:AT77)</f>
        <v>0</v>
      </c>
      <c r="AU73" s="47">
        <f>SUM(AU74:AU77)</f>
        <v>0</v>
      </c>
      <c r="AV73" s="47">
        <f t="shared" ref="AV73" si="256">SUM(AV74:AV77)</f>
        <v>0</v>
      </c>
      <c r="AW73" s="47">
        <f>SUM(AW74:AW77)</f>
        <v>0</v>
      </c>
      <c r="AX73" s="48">
        <f>SUM(AX74:AX77)</f>
        <v>9</v>
      </c>
      <c r="AY73" s="47">
        <f>SUM(AY74:AY77)</f>
        <v>115718.39999999999</v>
      </c>
      <c r="AZ73" s="47">
        <f>SUM(AZ74:AZ77)</f>
        <v>11</v>
      </c>
      <c r="BA73" s="47">
        <f>SUM(BA74:BA77)</f>
        <v>180006.39999999997</v>
      </c>
      <c r="BB73" s="47">
        <f t="shared" ref="BB73" si="257">SUM(BB74:BB77)</f>
        <v>0</v>
      </c>
      <c r="BC73" s="47">
        <f>SUM(BC74:BC77)</f>
        <v>0</v>
      </c>
      <c r="BD73" s="47">
        <f t="shared" ref="BD73" si="258">SUM(BD74:BD77)</f>
        <v>0</v>
      </c>
      <c r="BE73" s="47">
        <f>SUM(BE74:BE77)</f>
        <v>0</v>
      </c>
      <c r="BF73" s="47">
        <f t="shared" ref="BF73" si="259">SUM(BF74:BF77)</f>
        <v>0</v>
      </c>
      <c r="BG73" s="47">
        <f>SUM(BG74:BG77)</f>
        <v>0</v>
      </c>
      <c r="BH73" s="47">
        <f>SUM(BH74:BH77)</f>
        <v>12</v>
      </c>
      <c r="BI73" s="47">
        <f>SUM(BI74:BI77)</f>
        <v>154291.19999999998</v>
      </c>
      <c r="BJ73" s="47">
        <f t="shared" ref="BJ73" si="260">SUM(BJ74:BJ77)</f>
        <v>0</v>
      </c>
      <c r="BK73" s="47">
        <f t="shared" si="247"/>
        <v>0</v>
      </c>
      <c r="BL73" s="48">
        <f t="shared" si="247"/>
        <v>353</v>
      </c>
      <c r="BM73" s="47">
        <f>SUM(BM74:BM77)</f>
        <v>10013498.879999999</v>
      </c>
      <c r="BN73" s="47">
        <f t="shared" ref="BN73" si="261">SUM(BN74:BN77)</f>
        <v>0</v>
      </c>
      <c r="BO73" s="47">
        <f>SUM(BO74:BO77)</f>
        <v>0</v>
      </c>
      <c r="BP73" s="47">
        <f t="shared" ref="BP73" si="262">SUM(BP74:BP77)</f>
        <v>0</v>
      </c>
      <c r="BQ73" s="47">
        <f t="shared" si="247"/>
        <v>0</v>
      </c>
      <c r="BR73" s="48">
        <f t="shared" si="247"/>
        <v>10</v>
      </c>
      <c r="BS73" s="47">
        <f>SUM(BS74:BS77)</f>
        <v>154291.19999999998</v>
      </c>
      <c r="BT73" s="47">
        <f t="shared" ref="BT73:BV73" si="263">SUM(BT74:BT77)</f>
        <v>7</v>
      </c>
      <c r="BU73" s="47">
        <f t="shared" si="263"/>
        <v>108003.84</v>
      </c>
      <c r="BV73" s="47">
        <f t="shared" si="263"/>
        <v>11</v>
      </c>
      <c r="BW73" s="47">
        <f>SUM(BW74:BW77)</f>
        <v>169720.32000000001</v>
      </c>
      <c r="BX73" s="48">
        <f t="shared" ref="BX73" si="264">SUM(BX74:BX77)</f>
        <v>2</v>
      </c>
      <c r="BY73" s="47">
        <f>SUM(BY74:BY77)</f>
        <v>30858.239999999998</v>
      </c>
      <c r="BZ73" s="47">
        <f>SUM(BZ74:BZ77)</f>
        <v>28</v>
      </c>
      <c r="CA73" s="47">
        <f>SUM(CA74:CA77)</f>
        <v>432015.35999999999</v>
      </c>
      <c r="CB73" s="47">
        <f t="shared" ref="CB73:CU73" si="265">SUM(CB74:CB77)</f>
        <v>0</v>
      </c>
      <c r="CC73" s="47">
        <f t="shared" si="265"/>
        <v>0</v>
      </c>
      <c r="CD73" s="47">
        <f t="shared" si="265"/>
        <v>19</v>
      </c>
      <c r="CE73" s="47">
        <f t="shared" si="265"/>
        <v>293153.27999999997</v>
      </c>
      <c r="CF73" s="47">
        <f t="shared" si="265"/>
        <v>10</v>
      </c>
      <c r="CG73" s="47">
        <f t="shared" si="265"/>
        <v>154291.19999999998</v>
      </c>
      <c r="CH73" s="47">
        <f t="shared" si="265"/>
        <v>0</v>
      </c>
      <c r="CI73" s="47">
        <f t="shared" si="265"/>
        <v>0</v>
      </c>
      <c r="CJ73" s="48">
        <f t="shared" si="265"/>
        <v>8</v>
      </c>
      <c r="CK73" s="47">
        <f t="shared" si="265"/>
        <v>123432.95999999999</v>
      </c>
      <c r="CL73" s="47">
        <f t="shared" si="265"/>
        <v>1</v>
      </c>
      <c r="CM73" s="47">
        <f t="shared" si="265"/>
        <v>15429.119999999999</v>
      </c>
      <c r="CN73" s="48">
        <v>10</v>
      </c>
      <c r="CO73" s="47">
        <f t="shared" si="265"/>
        <v>204803.20000000001</v>
      </c>
      <c r="CP73" s="47">
        <f t="shared" si="265"/>
        <v>0</v>
      </c>
      <c r="CQ73" s="47">
        <f t="shared" si="265"/>
        <v>0</v>
      </c>
      <c r="CR73" s="47">
        <f t="shared" si="265"/>
        <v>0</v>
      </c>
      <c r="CS73" s="47">
        <f t="shared" si="265"/>
        <v>0</v>
      </c>
      <c r="CT73" s="47">
        <f t="shared" si="265"/>
        <v>660</v>
      </c>
      <c r="CU73" s="47">
        <f t="shared" si="265"/>
        <v>15597921.92</v>
      </c>
      <c r="CV73" s="61"/>
    </row>
    <row r="74" spans="1:100" ht="30" x14ac:dyDescent="0.25">
      <c r="A74" s="30"/>
      <c r="B74" s="30">
        <v>42</v>
      </c>
      <c r="C74" s="84" t="s">
        <v>184</v>
      </c>
      <c r="D74" s="77">
        <v>11480</v>
      </c>
      <c r="E74" s="15">
        <v>1.6</v>
      </c>
      <c r="F74" s="31">
        <v>1</v>
      </c>
      <c r="G74" s="31"/>
      <c r="H74" s="77">
        <v>1.4</v>
      </c>
      <c r="I74" s="77">
        <v>1.68</v>
      </c>
      <c r="J74" s="77">
        <v>2.23</v>
      </c>
      <c r="K74" s="77">
        <v>2.57</v>
      </c>
      <c r="L74" s="18">
        <v>30</v>
      </c>
      <c r="M74" s="17">
        <f>SUM(L74*$D74*$E74*$F74*$H74*$M$8)</f>
        <v>771456</v>
      </c>
      <c r="N74" s="18">
        <v>0</v>
      </c>
      <c r="O74" s="17">
        <f t="shared" si="13"/>
        <v>0</v>
      </c>
      <c r="P74" s="18">
        <v>0</v>
      </c>
      <c r="Q74" s="17">
        <f>SUM(P74*$D74*$E74*$F74*$H74*$Q$8)</f>
        <v>0</v>
      </c>
      <c r="R74" s="16">
        <v>0</v>
      </c>
      <c r="S74" s="17">
        <f>SUM(R74*$D74*$E74*$F74*$H74*$S$8)</f>
        <v>0</v>
      </c>
      <c r="T74" s="18">
        <v>0</v>
      </c>
      <c r="U74" s="17">
        <f>SUM(T74*$D74*$E74*$F74*$H74*$U$8)</f>
        <v>0</v>
      </c>
      <c r="V74" s="16"/>
      <c r="W74" s="19">
        <f>SUM(V74*$D74*$E74*$F74*$H74*$W$8)</f>
        <v>0</v>
      </c>
      <c r="X74" s="78"/>
      <c r="Y74" s="17">
        <f t="shared" si="14"/>
        <v>0</v>
      </c>
      <c r="Z74" s="18">
        <v>65</v>
      </c>
      <c r="AA74" s="17">
        <f>SUM(Z74*$D74*$E74*$F74*$H74*$AA$8)</f>
        <v>1671488</v>
      </c>
      <c r="AB74" s="18">
        <v>0</v>
      </c>
      <c r="AC74" s="17">
        <f>SUM(AB74*$D74*$E74*$F74*$H74*$AC$8)</f>
        <v>0</v>
      </c>
      <c r="AD74" s="18">
        <v>0</v>
      </c>
      <c r="AE74" s="17">
        <f>SUM(AD74*$D74*$E74*$F74*$H74*$AE$8)</f>
        <v>0</v>
      </c>
      <c r="AF74" s="16">
        <v>0</v>
      </c>
      <c r="AG74" s="17">
        <f>AF74*$D74*$E74*$F74*$I74*$AG$8</f>
        <v>0</v>
      </c>
      <c r="AH74" s="16"/>
      <c r="AI74" s="17">
        <f>AH74*$D74*$E74*$F74*$I74*$AI$8</f>
        <v>0</v>
      </c>
      <c r="AJ74" s="21"/>
      <c r="AK74" s="17">
        <f>SUM(AJ74*$D74*$E74*$F74*$H74*$AK$8)</f>
        <v>0</v>
      </c>
      <c r="AL74" s="16"/>
      <c r="AM74" s="19">
        <f>SUM(AL74*$D74*$E74*$F74*$H74*$AM$8)</f>
        <v>0</v>
      </c>
      <c r="AN74" s="18">
        <v>0</v>
      </c>
      <c r="AO74" s="17">
        <f>SUM(AN74*$D74*$E74*$F74*$H74*$AO$8)</f>
        <v>0</v>
      </c>
      <c r="AP74" s="18">
        <v>0</v>
      </c>
      <c r="AQ74" s="17">
        <f>SUM(AP74*$D74*$E74*$F74*$H74*$AQ$8)</f>
        <v>0</v>
      </c>
      <c r="AR74" s="18"/>
      <c r="AS74" s="17">
        <f>SUM(AR74*$D74*$E74*$F74*$H74*$AS$8)</f>
        <v>0</v>
      </c>
      <c r="AT74" s="18"/>
      <c r="AU74" s="17">
        <f>SUM(AT74*$D74*$E74*$F74*$H74*$AU$8)</f>
        <v>0</v>
      </c>
      <c r="AV74" s="18"/>
      <c r="AW74" s="17">
        <f>SUM(AV74*$D74*$E74*$F74*$H74*$AW$8)</f>
        <v>0</v>
      </c>
      <c r="AX74" s="16"/>
      <c r="AY74" s="17">
        <f>SUM(AX74*$D74*$E74*$F74*$H74*$AY$8)</f>
        <v>0</v>
      </c>
      <c r="AZ74" s="18">
        <v>3</v>
      </c>
      <c r="BA74" s="17">
        <f>SUM(AZ74*$D74*$E74*$F74*$H74*$BA$8)</f>
        <v>77145.599999999991</v>
      </c>
      <c r="BB74" s="18">
        <v>0</v>
      </c>
      <c r="BC74" s="17">
        <f>SUM(BB74*$D74*$E74*$F74*$H74*$BC$8)</f>
        <v>0</v>
      </c>
      <c r="BD74" s="18">
        <v>0</v>
      </c>
      <c r="BE74" s="17">
        <f>SUM(BD74*$D74*$E74*$F74*$H74*$BE$8)</f>
        <v>0</v>
      </c>
      <c r="BF74" s="18">
        <v>0</v>
      </c>
      <c r="BG74" s="17">
        <f>SUM(BF74*$D74*$E74*$F74*$H74*$BG$8)</f>
        <v>0</v>
      </c>
      <c r="BH74" s="18"/>
      <c r="BI74" s="17">
        <f>SUM(BH74*$D74*$E74*$F74*$H74*$BI$8)</f>
        <v>0</v>
      </c>
      <c r="BJ74" s="18">
        <v>0</v>
      </c>
      <c r="BK74" s="17">
        <f>BJ74*$D74*$E74*$F74*$I74*$BK$8</f>
        <v>0</v>
      </c>
      <c r="BL74" s="20">
        <v>296</v>
      </c>
      <c r="BM74" s="17">
        <f>BL74*$D74*$E74*$F74*$I74*$BM$8</f>
        <v>9134039.0399999991</v>
      </c>
      <c r="BN74" s="32"/>
      <c r="BO74" s="17">
        <f>BN74*$D74*$E74*$F74*$I74*$BO$8</f>
        <v>0</v>
      </c>
      <c r="BP74" s="18">
        <v>0</v>
      </c>
      <c r="BQ74" s="17">
        <f>BP74*$D74*$E74*$F74*$I74*$BQ$8</f>
        <v>0</v>
      </c>
      <c r="BR74" s="16">
        <v>0</v>
      </c>
      <c r="BS74" s="17">
        <f>BR74*$D74*$E74*$F74*$I74*$BS$8</f>
        <v>0</v>
      </c>
      <c r="BT74" s="16"/>
      <c r="BU74" s="17">
        <f>BT74*$D74*$E74*$F74*$I74*$BU$8</f>
        <v>0</v>
      </c>
      <c r="BV74" s="18">
        <v>0</v>
      </c>
      <c r="BW74" s="17">
        <f>BV74*$D74*$E74*$F74*$I74*$BW$8</f>
        <v>0</v>
      </c>
      <c r="BX74" s="16"/>
      <c r="BY74" s="17">
        <f>BX74*$D74*$E74*$F74*$I74*$BY$8</f>
        <v>0</v>
      </c>
      <c r="BZ74" s="18">
        <v>0</v>
      </c>
      <c r="CA74" s="17">
        <f>BZ74*$D74*$E74*$F74*$I74*$CA$8</f>
        <v>0</v>
      </c>
      <c r="CB74" s="18"/>
      <c r="CC74" s="17">
        <f>CB74*$D74*$E74*$F74*$I74*$CC$8</f>
        <v>0</v>
      </c>
      <c r="CD74" s="18"/>
      <c r="CE74" s="17">
        <f>CD74*$D74*$E74*$F74*$I74*$CE$8</f>
        <v>0</v>
      </c>
      <c r="CF74" s="18">
        <v>0</v>
      </c>
      <c r="CG74" s="17">
        <f>CF74*$D74*$E74*$F74*$I74*$CG$8</f>
        <v>0</v>
      </c>
      <c r="CH74" s="18"/>
      <c r="CI74" s="17">
        <f>CH74*$D74*$E74*$F74*$I74*$CI$8</f>
        <v>0</v>
      </c>
      <c r="CJ74" s="16"/>
      <c r="CK74" s="17">
        <f>CJ74*$D74*$E74*$F74*$I74*$CK$8</f>
        <v>0</v>
      </c>
      <c r="CL74" s="18"/>
      <c r="CM74" s="17">
        <f>CL74*$D74*$E74*$F74*$I74*$CM$8</f>
        <v>0</v>
      </c>
      <c r="CN74" s="16">
        <v>0</v>
      </c>
      <c r="CO74" s="17">
        <f>CN74*$D74*$E74*$F74*$J74*$CO$8</f>
        <v>0</v>
      </c>
      <c r="CP74" s="18"/>
      <c r="CQ74" s="17">
        <f>CP74*$D74*$E74*$F74*$K74*$CQ$8</f>
        <v>0</v>
      </c>
      <c r="CR74" s="17"/>
      <c r="CS74" s="17">
        <f>CR74*D74*E74*F74</f>
        <v>0</v>
      </c>
      <c r="CT74" s="62">
        <f t="shared" ref="CT74:CU77" si="266">SUM(N74+L74+X74+P74+R74+Z74+V74+T74+AB74+AF74+AD74+AH74+AJ74+AN74+BJ74+BP74+AL74+AX74+AZ74+CB74+CD74+BZ74+CF74+CH74+BT74+BV74+AP74+AR74+AT74+AV74+BL74+BN74+BR74+BB74+BD74+BF74+BH74+BX74+CJ74+CL74+CN74+CP74+CR74)</f>
        <v>394</v>
      </c>
      <c r="CU74" s="62">
        <f t="shared" si="266"/>
        <v>11654128.639999999</v>
      </c>
      <c r="CV74" s="61">
        <f>SUM(CT74*F74)</f>
        <v>394</v>
      </c>
    </row>
    <row r="75" spans="1:100" ht="30" x14ac:dyDescent="0.25">
      <c r="A75" s="30"/>
      <c r="B75" s="30">
        <v>43</v>
      </c>
      <c r="C75" s="84" t="s">
        <v>185</v>
      </c>
      <c r="D75" s="77">
        <v>11480</v>
      </c>
      <c r="E75" s="15">
        <v>3.25</v>
      </c>
      <c r="F75" s="31">
        <v>1</v>
      </c>
      <c r="G75" s="31"/>
      <c r="H75" s="77">
        <v>1.4</v>
      </c>
      <c r="I75" s="77">
        <v>1.68</v>
      </c>
      <c r="J75" s="77">
        <v>2.23</v>
      </c>
      <c r="K75" s="77">
        <v>2.57</v>
      </c>
      <c r="L75" s="18"/>
      <c r="M75" s="17">
        <f>SUM(L75*$D75*$E75*$F75*$H75*$M$8)</f>
        <v>0</v>
      </c>
      <c r="N75" s="18"/>
      <c r="O75" s="17">
        <f t="shared" si="13"/>
        <v>0</v>
      </c>
      <c r="P75" s="18"/>
      <c r="Q75" s="17">
        <f>SUM(P75*$D75*$E75*$F75*$H75*$Q$8)</f>
        <v>0</v>
      </c>
      <c r="R75" s="16"/>
      <c r="S75" s="17">
        <f>SUM(R75*$D75*$E75*$F75*$H75*$S$8)</f>
        <v>0</v>
      </c>
      <c r="T75" s="18"/>
      <c r="U75" s="17">
        <f>SUM(T75*$D75*$E75*$F75*$H75*$U$8)</f>
        <v>0</v>
      </c>
      <c r="V75" s="16"/>
      <c r="W75" s="19">
        <f>SUM(V75*$D75*$E75*$F75*$H75*$W$8)</f>
        <v>0</v>
      </c>
      <c r="X75" s="78"/>
      <c r="Y75" s="17">
        <f t="shared" si="14"/>
        <v>0</v>
      </c>
      <c r="Z75" s="18"/>
      <c r="AA75" s="17">
        <f>SUM(Z75*$D75*$E75*$F75*$H75*$AA$8)</f>
        <v>0</v>
      </c>
      <c r="AB75" s="18"/>
      <c r="AC75" s="17">
        <f>SUM(AB75*$D75*$E75*$F75*$H75*$AC$8)</f>
        <v>0</v>
      </c>
      <c r="AD75" s="18"/>
      <c r="AE75" s="17">
        <f>SUM(AD75*$D75*$E75*$F75*$H75*$AE$8)</f>
        <v>0</v>
      </c>
      <c r="AF75" s="16"/>
      <c r="AG75" s="17">
        <f>AF75*$D75*$E75*$F75*$I75*$AG$8</f>
        <v>0</v>
      </c>
      <c r="AH75" s="16"/>
      <c r="AI75" s="17">
        <f>AH75*$D75*$E75*$F75*$I75*$AI$8</f>
        <v>0</v>
      </c>
      <c r="AJ75" s="21"/>
      <c r="AK75" s="17">
        <f>SUM(AJ75*$D75*$E75*$F75*$H75*$AK$8)</f>
        <v>0</v>
      </c>
      <c r="AL75" s="16"/>
      <c r="AM75" s="19">
        <f>SUM(AL75*$D75*$E75*$F75*$H75*$AM$8)</f>
        <v>0</v>
      </c>
      <c r="AN75" s="18"/>
      <c r="AO75" s="17">
        <f>SUM(AN75*$D75*$E75*$F75*$H75*$AO$8)</f>
        <v>0</v>
      </c>
      <c r="AP75" s="18"/>
      <c r="AQ75" s="17">
        <f>SUM(AP75*$D75*$E75*$F75*$H75*$AQ$8)</f>
        <v>0</v>
      </c>
      <c r="AR75" s="18"/>
      <c r="AS75" s="17">
        <f>SUM(AR75*$D75*$E75*$F75*$H75*$AS$8)</f>
        <v>0</v>
      </c>
      <c r="AT75" s="18"/>
      <c r="AU75" s="17">
        <f>SUM(AT75*$D75*$E75*$F75*$H75*$AU$8)</f>
        <v>0</v>
      </c>
      <c r="AV75" s="18"/>
      <c r="AW75" s="17">
        <f>SUM(AV75*$D75*$E75*$F75*$H75*$AW$8)</f>
        <v>0</v>
      </c>
      <c r="AX75" s="16"/>
      <c r="AY75" s="17">
        <f>SUM(AX75*$D75*$E75*$F75*$H75*$AY$8)</f>
        <v>0</v>
      </c>
      <c r="AZ75" s="18"/>
      <c r="BA75" s="17">
        <f>SUM(AZ75*$D75*$E75*$F75*$H75*$BA$8)</f>
        <v>0</v>
      </c>
      <c r="BB75" s="18"/>
      <c r="BC75" s="17">
        <f>SUM(BB75*$D75*$E75*$F75*$H75*$BC$8)</f>
        <v>0</v>
      </c>
      <c r="BD75" s="18"/>
      <c r="BE75" s="17">
        <f>SUM(BD75*$D75*$E75*$F75*$H75*$BE$8)</f>
        <v>0</v>
      </c>
      <c r="BF75" s="18"/>
      <c r="BG75" s="17">
        <f>SUM(BF75*$D75*$E75*$F75*$H75*$BG$8)</f>
        <v>0</v>
      </c>
      <c r="BH75" s="18"/>
      <c r="BI75" s="17">
        <f>SUM(BH75*$D75*$E75*$F75*$H75*$BI$8)</f>
        <v>0</v>
      </c>
      <c r="BJ75" s="18"/>
      <c r="BK75" s="17">
        <f>BJ75*$D75*$E75*$F75*$I75*$BK$8</f>
        <v>0</v>
      </c>
      <c r="BL75" s="16"/>
      <c r="BM75" s="17">
        <f>BL75*$D75*$E75*$F75*$I75*$BM$8</f>
        <v>0</v>
      </c>
      <c r="BN75" s="32"/>
      <c r="BO75" s="17">
        <f>BN75*$D75*$E75*$F75*$I75*$BO$8</f>
        <v>0</v>
      </c>
      <c r="BP75" s="18"/>
      <c r="BQ75" s="17">
        <f>BP75*$D75*$E75*$F75*$I75*$BQ$8</f>
        <v>0</v>
      </c>
      <c r="BR75" s="16"/>
      <c r="BS75" s="17">
        <f>BR75*$D75*$E75*$F75*$I75*$BS$8</f>
        <v>0</v>
      </c>
      <c r="BT75" s="16"/>
      <c r="BU75" s="17">
        <f>BT75*$D75*$E75*$F75*$I75*$BU$8</f>
        <v>0</v>
      </c>
      <c r="BV75" s="18"/>
      <c r="BW75" s="17">
        <f>BV75*$D75*$E75*$F75*$I75*$BW$8</f>
        <v>0</v>
      </c>
      <c r="BX75" s="16"/>
      <c r="BY75" s="17">
        <f>BX75*$D75*$E75*$F75*$I75*$BY$8</f>
        <v>0</v>
      </c>
      <c r="BZ75" s="18"/>
      <c r="CA75" s="17">
        <f>BZ75*$D75*$E75*$F75*$I75*$CA$8</f>
        <v>0</v>
      </c>
      <c r="CB75" s="18"/>
      <c r="CC75" s="17">
        <f>CB75*$D75*$E75*$F75*$I75*$CC$8</f>
        <v>0</v>
      </c>
      <c r="CD75" s="18"/>
      <c r="CE75" s="17">
        <f>CD75*$D75*$E75*$F75*$I75*$CE$8</f>
        <v>0</v>
      </c>
      <c r="CF75" s="18"/>
      <c r="CG75" s="17">
        <f>CF75*$D75*$E75*$F75*$I75*$CG$8</f>
        <v>0</v>
      </c>
      <c r="CH75" s="18"/>
      <c r="CI75" s="17">
        <f>CH75*$D75*$E75*$F75*$I75*$CI$8</f>
        <v>0</v>
      </c>
      <c r="CJ75" s="16"/>
      <c r="CK75" s="17">
        <f>CJ75*$D75*$E75*$F75*$I75*$CK$8</f>
        <v>0</v>
      </c>
      <c r="CL75" s="18"/>
      <c r="CM75" s="17">
        <f>CL75*$D75*$E75*$F75*$I75*$CM$8</f>
        <v>0</v>
      </c>
      <c r="CN75" s="16"/>
      <c r="CO75" s="17">
        <f>CN75*$D75*$E75*$F75*$J75*$CO$8</f>
        <v>0</v>
      </c>
      <c r="CP75" s="18"/>
      <c r="CQ75" s="17">
        <f>CP75*$D75*$E75*$F75*$K75*$CQ$8</f>
        <v>0</v>
      </c>
      <c r="CR75" s="17"/>
      <c r="CS75" s="17">
        <f>CR75*D75*E75*F75</f>
        <v>0</v>
      </c>
      <c r="CT75" s="62">
        <f t="shared" si="266"/>
        <v>0</v>
      </c>
      <c r="CU75" s="62">
        <f t="shared" si="266"/>
        <v>0</v>
      </c>
      <c r="CV75" s="61">
        <f>SUM(CT75*F75)</f>
        <v>0</v>
      </c>
    </row>
    <row r="76" spans="1:100" ht="30" x14ac:dyDescent="0.25">
      <c r="A76" s="30"/>
      <c r="B76" s="30">
        <v>44</v>
      </c>
      <c r="C76" s="76" t="s">
        <v>186</v>
      </c>
      <c r="D76" s="77">
        <v>11480</v>
      </c>
      <c r="E76" s="15">
        <v>3.18</v>
      </c>
      <c r="F76" s="31">
        <v>1</v>
      </c>
      <c r="G76" s="31"/>
      <c r="H76" s="77">
        <v>1.4</v>
      </c>
      <c r="I76" s="77">
        <v>1.68</v>
      </c>
      <c r="J76" s="77">
        <v>2.23</v>
      </c>
      <c r="K76" s="77">
        <v>2.57</v>
      </c>
      <c r="L76" s="18"/>
      <c r="M76" s="17">
        <f>SUM(L76*$D76*$E76*$F76*$H76*$M$8)</f>
        <v>0</v>
      </c>
      <c r="N76" s="18"/>
      <c r="O76" s="17">
        <f t="shared" si="13"/>
        <v>0</v>
      </c>
      <c r="P76" s="18"/>
      <c r="Q76" s="17">
        <f>SUM(P76*$D76*$E76*$F76*$H76*$Q$8)</f>
        <v>0</v>
      </c>
      <c r="R76" s="16"/>
      <c r="S76" s="17">
        <f>SUM(R76*$D76*$E76*$F76*$H76*$S$8)</f>
        <v>0</v>
      </c>
      <c r="T76" s="18"/>
      <c r="U76" s="17">
        <f>SUM(T76*$D76*$E76*$F76*$H76*$U$8)</f>
        <v>0</v>
      </c>
      <c r="V76" s="16"/>
      <c r="W76" s="19">
        <f>SUM(V76*$D76*$E76*$F76*$H76*$W$8)</f>
        <v>0</v>
      </c>
      <c r="X76" s="78"/>
      <c r="Y76" s="17">
        <f t="shared" si="14"/>
        <v>0</v>
      </c>
      <c r="Z76" s="18"/>
      <c r="AA76" s="17">
        <f>SUM(Z76*$D76*$E76*$F76*$H76*$AA$8)</f>
        <v>0</v>
      </c>
      <c r="AB76" s="18"/>
      <c r="AC76" s="17">
        <f>SUM(AB76*$D76*$E76*$F76*$H76*$AC$8)</f>
        <v>0</v>
      </c>
      <c r="AD76" s="18"/>
      <c r="AE76" s="17">
        <f>SUM(AD76*$D76*$E76*$F76*$H76*$AE$8)</f>
        <v>0</v>
      </c>
      <c r="AF76" s="16"/>
      <c r="AG76" s="17">
        <f>AF76*$D76*$E76*$F76*$I76*$AG$8</f>
        <v>0</v>
      </c>
      <c r="AH76" s="27"/>
      <c r="AI76" s="17">
        <f>AH76*$D76*$E76*$F76*$I76*$AI$8</f>
        <v>0</v>
      </c>
      <c r="AJ76" s="21"/>
      <c r="AK76" s="17">
        <f>SUM(AJ76*$D76*$E76*$F76*$H76*$AK$8)</f>
        <v>0</v>
      </c>
      <c r="AL76" s="27"/>
      <c r="AM76" s="19">
        <f>SUM(AL76*$D76*$E76*$F76*$H76*$AM$8)</f>
        <v>0</v>
      </c>
      <c r="AN76" s="26"/>
      <c r="AO76" s="17">
        <f>SUM(AN76*$D76*$E76*$F76*$H76*$AO$8)</f>
        <v>0</v>
      </c>
      <c r="AP76" s="26"/>
      <c r="AQ76" s="17">
        <f>SUM(AP76*$D76*$E76*$F76*$H76*$AQ$8)</f>
        <v>0</v>
      </c>
      <c r="AR76" s="26"/>
      <c r="AS76" s="17">
        <f>SUM(AR76*$D76*$E76*$F76*$H76*$AS$8)</f>
        <v>0</v>
      </c>
      <c r="AT76" s="26"/>
      <c r="AU76" s="17">
        <f>SUM(AT76*$D76*$E76*$F76*$H76*$AU$8)</f>
        <v>0</v>
      </c>
      <c r="AV76" s="26"/>
      <c r="AW76" s="17">
        <f>SUM(AV76*$D76*$E76*$F76*$H76*$AW$8)</f>
        <v>0</v>
      </c>
      <c r="AX76" s="27"/>
      <c r="AY76" s="17">
        <f>SUM(AX76*$D76*$E76*$F76*$H76*$AY$8)</f>
        <v>0</v>
      </c>
      <c r="AZ76" s="26"/>
      <c r="BA76" s="17">
        <f>SUM(AZ76*$D76*$E76*$F76*$H76*$BA$8)</f>
        <v>0</v>
      </c>
      <c r="BB76" s="26"/>
      <c r="BC76" s="17">
        <f>SUM(BB76*$D76*$E76*$F76*$H76*$BC$8)</f>
        <v>0</v>
      </c>
      <c r="BD76" s="26"/>
      <c r="BE76" s="17">
        <f>SUM(BD76*$D76*$E76*$F76*$H76*$BE$8)</f>
        <v>0</v>
      </c>
      <c r="BF76" s="26"/>
      <c r="BG76" s="17">
        <f>SUM(BF76*$D76*$E76*$F76*$H76*$BG$8)</f>
        <v>0</v>
      </c>
      <c r="BH76" s="26"/>
      <c r="BI76" s="17">
        <f>SUM(BH76*$D76*$E76*$F76*$H76*$BI$8)</f>
        <v>0</v>
      </c>
      <c r="BJ76" s="26"/>
      <c r="BK76" s="17">
        <f>BJ76*$D76*$E76*$F76*$I76*$BK$8</f>
        <v>0</v>
      </c>
      <c r="BL76" s="27"/>
      <c r="BM76" s="17">
        <f>BL76*$D76*$E76*$F76*$I76*$BM$8</f>
        <v>0</v>
      </c>
      <c r="BN76" s="33"/>
      <c r="BO76" s="17">
        <f>BN76*$D76*$E76*$F76*$I76*$BO$8</f>
        <v>0</v>
      </c>
      <c r="BP76" s="26"/>
      <c r="BQ76" s="17">
        <f>BP76*$D76*$E76*$F76*$I76*$BQ$8</f>
        <v>0</v>
      </c>
      <c r="BR76" s="27"/>
      <c r="BS76" s="17">
        <f>BR76*$D76*$E76*$F76*$I76*$BS$8</f>
        <v>0</v>
      </c>
      <c r="BT76" s="27"/>
      <c r="BU76" s="17">
        <f>BT76*$D76*$E76*$F76*$I76*$BU$8</f>
        <v>0</v>
      </c>
      <c r="BV76" s="26"/>
      <c r="BW76" s="17">
        <f>BV76*$D76*$E76*$F76*$I76*$BW$8</f>
        <v>0</v>
      </c>
      <c r="BX76" s="27"/>
      <c r="BY76" s="17">
        <f>BX76*$D76*$E76*$F76*$I76*$BY$8</f>
        <v>0</v>
      </c>
      <c r="BZ76" s="26"/>
      <c r="CA76" s="17">
        <f>BZ76*$D76*$E76*$F76*$I76*$CA$8</f>
        <v>0</v>
      </c>
      <c r="CB76" s="26"/>
      <c r="CC76" s="17">
        <f>CB76*$D76*$E76*$F76*$I76*$CC$8</f>
        <v>0</v>
      </c>
      <c r="CD76" s="26"/>
      <c r="CE76" s="17">
        <f>CD76*$D76*$E76*$F76*$I76*$CE$8</f>
        <v>0</v>
      </c>
      <c r="CF76" s="26"/>
      <c r="CG76" s="17">
        <f>CF76*$D76*$E76*$F76*$I76*$CG$8</f>
        <v>0</v>
      </c>
      <c r="CH76" s="26"/>
      <c r="CI76" s="17">
        <f>CH76*$D76*$E76*$F76*$I76*$CI$8</f>
        <v>0</v>
      </c>
      <c r="CJ76" s="27"/>
      <c r="CK76" s="17">
        <f>CJ76*$D76*$E76*$F76*$I76*$CK$8</f>
        <v>0</v>
      </c>
      <c r="CL76" s="26"/>
      <c r="CM76" s="17">
        <f>CL76*$D76*$E76*$F76*$I76*$CM$8</f>
        <v>0</v>
      </c>
      <c r="CN76" s="27"/>
      <c r="CO76" s="17">
        <f>CN76*$D76*$E76*$F76*$J76*$CO$8</f>
        <v>0</v>
      </c>
      <c r="CP76" s="26"/>
      <c r="CQ76" s="17">
        <f>CP76*$D76*$E76*$F76*$K76*$CQ$8</f>
        <v>0</v>
      </c>
      <c r="CR76" s="17"/>
      <c r="CS76" s="17">
        <f>CR76*D76*E76*F76</f>
        <v>0</v>
      </c>
      <c r="CT76" s="62">
        <f t="shared" si="266"/>
        <v>0</v>
      </c>
      <c r="CU76" s="62">
        <f t="shared" si="266"/>
        <v>0</v>
      </c>
      <c r="CV76" s="61">
        <f>SUM(CT76*F76)</f>
        <v>0</v>
      </c>
    </row>
    <row r="77" spans="1:100" x14ac:dyDescent="0.25">
      <c r="A77" s="30"/>
      <c r="B77" s="30">
        <v>45</v>
      </c>
      <c r="C77" s="76" t="s">
        <v>187</v>
      </c>
      <c r="D77" s="77">
        <v>11480</v>
      </c>
      <c r="E77" s="15">
        <v>0.8</v>
      </c>
      <c r="F77" s="31">
        <v>1</v>
      </c>
      <c r="G77" s="31"/>
      <c r="H77" s="77">
        <v>1.4</v>
      </c>
      <c r="I77" s="77">
        <v>1.68</v>
      </c>
      <c r="J77" s="77">
        <v>2.23</v>
      </c>
      <c r="K77" s="77">
        <v>2.57</v>
      </c>
      <c r="L77" s="18">
        <v>10</v>
      </c>
      <c r="M77" s="17">
        <f>SUM(L77*$D77*$E77*$F77*$H77*$M$8)</f>
        <v>128575.99999999999</v>
      </c>
      <c r="N77" s="18"/>
      <c r="O77" s="17">
        <f t="shared" si="13"/>
        <v>0</v>
      </c>
      <c r="P77" s="18"/>
      <c r="Q77" s="17">
        <f>SUM(P77*$D77*$E77*$F77*$H77*$Q$8)</f>
        <v>0</v>
      </c>
      <c r="R77" s="16"/>
      <c r="S77" s="17">
        <f>SUM(R77*$D77*$E77*$F77*$H77*$S$8)</f>
        <v>0</v>
      </c>
      <c r="T77" s="18"/>
      <c r="U77" s="17">
        <f>SUM(T77*$D77*$E77*$F77*$H77*$U$8)</f>
        <v>0</v>
      </c>
      <c r="V77" s="16"/>
      <c r="W77" s="19">
        <f>SUM(V77*$D77*$E77*$F77*$H77*$W$8)</f>
        <v>0</v>
      </c>
      <c r="X77" s="78"/>
      <c r="Y77" s="17">
        <f t="shared" si="14"/>
        <v>0</v>
      </c>
      <c r="Z77" s="18">
        <v>5</v>
      </c>
      <c r="AA77" s="17">
        <f>SUM(Z77*$D77*$E77*$F77*$H77*$AA$8)</f>
        <v>64287.999999999993</v>
      </c>
      <c r="AB77" s="18"/>
      <c r="AC77" s="17">
        <f>SUM(AB77*$D77*$E77*$F77*$H77*$AC$8)</f>
        <v>0</v>
      </c>
      <c r="AD77" s="18">
        <v>20</v>
      </c>
      <c r="AE77" s="17">
        <f>SUM(AD77*$D77*$E77*$F77*$H77*$AE$8)</f>
        <v>257151.99999999997</v>
      </c>
      <c r="AF77" s="16"/>
      <c r="AG77" s="17">
        <f>AF77*$D77*$E77*$F77*$I77*$AG$8</f>
        <v>0</v>
      </c>
      <c r="AH77" s="28">
        <v>21</v>
      </c>
      <c r="AI77" s="17">
        <f>AH77*$D77*$E77*$F77*$I77*$AI$8</f>
        <v>324011.51999999996</v>
      </c>
      <c r="AJ77" s="21">
        <v>11</v>
      </c>
      <c r="AK77" s="17">
        <f>SUM(AJ77*$D77*$E77*$F77*$H77*$AK$8)</f>
        <v>141433.59999999998</v>
      </c>
      <c r="AL77" s="27"/>
      <c r="AM77" s="19">
        <f>SUM(AL77*$D77*$E77*$F77*$H77*$AM$8)</f>
        <v>0</v>
      </c>
      <c r="AN77" s="26"/>
      <c r="AO77" s="17">
        <f>SUM(AN77*$D77*$E77*$F77*$H77*$AO$8)</f>
        <v>0</v>
      </c>
      <c r="AP77" s="26"/>
      <c r="AQ77" s="17">
        <f>SUM(AP77*$D77*$E77*$F77*$H77*$AQ$8)</f>
        <v>0</v>
      </c>
      <c r="AR77" s="26">
        <v>7</v>
      </c>
      <c r="AS77" s="17">
        <f>SUM(AR77*$D77*$E77*$F77*$H77*$AS$8)</f>
        <v>90003.199999999997</v>
      </c>
      <c r="AT77" s="26"/>
      <c r="AU77" s="17">
        <f>SUM(AT77*$D77*$E77*$F77*$H77*$AU$8)</f>
        <v>0</v>
      </c>
      <c r="AV77" s="26"/>
      <c r="AW77" s="17">
        <f>SUM(AV77*$D77*$E77*$F77*$H77*$AW$8)</f>
        <v>0</v>
      </c>
      <c r="AX77" s="27">
        <v>9</v>
      </c>
      <c r="AY77" s="17">
        <f>SUM(AX77*$D77*$E77*$F77*$H77*$AY$8)</f>
        <v>115718.39999999999</v>
      </c>
      <c r="AZ77" s="26">
        <v>8</v>
      </c>
      <c r="BA77" s="17">
        <f>SUM(AZ77*$D77*$E77*$F77*$H77*$BA$8)</f>
        <v>102860.79999999999</v>
      </c>
      <c r="BB77" s="26"/>
      <c r="BC77" s="17">
        <f>SUM(BB77*$D77*$E77*$F77*$H77*$BC$8)</f>
        <v>0</v>
      </c>
      <c r="BD77" s="26"/>
      <c r="BE77" s="17">
        <f>SUM(BD77*$D77*$E77*$F77*$H77*$BE$8)</f>
        <v>0</v>
      </c>
      <c r="BF77" s="26"/>
      <c r="BG77" s="17">
        <f>SUM(BF77*$D77*$E77*$F77*$H77*$BG$8)</f>
        <v>0</v>
      </c>
      <c r="BH77" s="26">
        <v>12</v>
      </c>
      <c r="BI77" s="17">
        <f>SUM(BH77*$D77*$E77*$F77*$H77*$BI$8)</f>
        <v>154291.19999999998</v>
      </c>
      <c r="BJ77" s="26"/>
      <c r="BK77" s="17">
        <f>BJ77*$D77*$E77*$F77*$I77*$BK$8</f>
        <v>0</v>
      </c>
      <c r="BL77" s="28">
        <v>57</v>
      </c>
      <c r="BM77" s="17">
        <f>BL77*$D77*$E77*$F77*$I77*$BM$8</f>
        <v>879459.83999999997</v>
      </c>
      <c r="BN77" s="33"/>
      <c r="BO77" s="17">
        <f>BN77*$D77*$E77*$F77*$I77*$BO$8</f>
        <v>0</v>
      </c>
      <c r="BP77" s="26"/>
      <c r="BQ77" s="17">
        <f>BP77*$D77*$E77*$F77*$I77*$BQ$8</f>
        <v>0</v>
      </c>
      <c r="BR77" s="28">
        <v>10</v>
      </c>
      <c r="BS77" s="17">
        <f>BR77*$D77*$E77*$F77*$I77*$BS$8</f>
        <v>154291.19999999998</v>
      </c>
      <c r="BT77" s="28">
        <v>7</v>
      </c>
      <c r="BU77" s="17">
        <f>BT77*$D77*$E77*$F77*$I77*$BU$8</f>
        <v>108003.84</v>
      </c>
      <c r="BV77" s="26">
        <v>11</v>
      </c>
      <c r="BW77" s="17">
        <f>BV77*$D77*$E77*$F77*$I77*$BW$8</f>
        <v>169720.32000000001</v>
      </c>
      <c r="BX77" s="28">
        <v>2</v>
      </c>
      <c r="BY77" s="17">
        <f>BX77*$D77*$E77*$F77*$I77*$BY$8</f>
        <v>30858.239999999998</v>
      </c>
      <c r="BZ77" s="29">
        <v>28</v>
      </c>
      <c r="CA77" s="17">
        <f>BZ77*$D77*$E77*$F77*$I77*$CA$8</f>
        <v>432015.35999999999</v>
      </c>
      <c r="CB77" s="26"/>
      <c r="CC77" s="17">
        <f>CB77*$D77*$E77*$F77*$I77*$CC$8</f>
        <v>0</v>
      </c>
      <c r="CD77" s="26">
        <v>19</v>
      </c>
      <c r="CE77" s="17">
        <f>CD77*$D77*$E77*$F77*$I77*$CE$8</f>
        <v>293153.27999999997</v>
      </c>
      <c r="CF77" s="26">
        <v>10</v>
      </c>
      <c r="CG77" s="17">
        <f>CF77*$D77*$E77*$F77*$I77*$CG$8</f>
        <v>154291.19999999998</v>
      </c>
      <c r="CH77" s="26"/>
      <c r="CI77" s="17">
        <f>CH77*$D77*$E77*$F77*$I77*$CI$8</f>
        <v>0</v>
      </c>
      <c r="CJ77" s="27">
        <v>8</v>
      </c>
      <c r="CK77" s="17">
        <f>CJ77*$D77*$E77*$F77*$I77*$CK$8</f>
        <v>123432.95999999999</v>
      </c>
      <c r="CL77" s="26">
        <v>1</v>
      </c>
      <c r="CM77" s="17">
        <f>CL77*$D77*$E77*$F77*$I77*$CM$8</f>
        <v>15429.119999999999</v>
      </c>
      <c r="CN77" s="28">
        <v>10</v>
      </c>
      <c r="CO77" s="17">
        <f>CN77*$D77*$E77*$F77*$J77*$CO$8</f>
        <v>204803.20000000001</v>
      </c>
      <c r="CP77" s="29"/>
      <c r="CQ77" s="17">
        <f>CP77*$D77*$E77*$F77*$K77*$CQ$8</f>
        <v>0</v>
      </c>
      <c r="CR77" s="17"/>
      <c r="CS77" s="17">
        <f>CR77*D77*E77*F77</f>
        <v>0</v>
      </c>
      <c r="CT77" s="62">
        <f t="shared" si="266"/>
        <v>266</v>
      </c>
      <c r="CU77" s="62">
        <f t="shared" si="266"/>
        <v>3943793.2800000007</v>
      </c>
      <c r="CV77" s="61">
        <f>SUM(CT77*F77)</f>
        <v>266</v>
      </c>
    </row>
    <row r="78" spans="1:100" ht="15.75" x14ac:dyDescent="0.25">
      <c r="A78" s="30">
        <v>19</v>
      </c>
      <c r="B78" s="30"/>
      <c r="C78" s="75" t="s">
        <v>188</v>
      </c>
      <c r="D78" s="77">
        <v>11480</v>
      </c>
      <c r="E78" s="46">
        <v>3.01</v>
      </c>
      <c r="F78" s="40">
        <v>1</v>
      </c>
      <c r="G78" s="40"/>
      <c r="H78" s="77">
        <v>1.4</v>
      </c>
      <c r="I78" s="77">
        <v>1.68</v>
      </c>
      <c r="J78" s="77">
        <v>2.23</v>
      </c>
      <c r="K78" s="77">
        <v>2.57</v>
      </c>
      <c r="L78" s="24">
        <f>SUM(L79:L96)</f>
        <v>0</v>
      </c>
      <c r="M78" s="24">
        <f>SUM(M79:M96)</f>
        <v>0</v>
      </c>
      <c r="N78" s="24">
        <f>SUM(N79:N96)</f>
        <v>0</v>
      </c>
      <c r="O78" s="24">
        <f t="shared" ref="O78:CI78" si="267">SUM(O79:O96)</f>
        <v>0</v>
      </c>
      <c r="P78" s="24">
        <f t="shared" si="267"/>
        <v>95</v>
      </c>
      <c r="Q78" s="24">
        <f t="shared" si="267"/>
        <v>610736</v>
      </c>
      <c r="R78" s="64">
        <f t="shared" si="267"/>
        <v>452</v>
      </c>
      <c r="S78" s="24">
        <f t="shared" si="267"/>
        <v>19939566.079999998</v>
      </c>
      <c r="T78" s="24">
        <f t="shared" si="267"/>
        <v>0</v>
      </c>
      <c r="U78" s="24">
        <f t="shared" si="267"/>
        <v>0</v>
      </c>
      <c r="V78" s="64">
        <f t="shared" si="267"/>
        <v>0</v>
      </c>
      <c r="W78" s="64">
        <f t="shared" si="267"/>
        <v>0</v>
      </c>
      <c r="X78" s="24">
        <f t="shared" si="267"/>
        <v>0</v>
      </c>
      <c r="Y78" s="24">
        <f t="shared" si="267"/>
        <v>0</v>
      </c>
      <c r="Z78" s="24">
        <f t="shared" si="267"/>
        <v>0</v>
      </c>
      <c r="AA78" s="24">
        <f t="shared" si="267"/>
        <v>0</v>
      </c>
      <c r="AB78" s="24">
        <f t="shared" si="267"/>
        <v>0</v>
      </c>
      <c r="AC78" s="24">
        <f t="shared" si="267"/>
        <v>0</v>
      </c>
      <c r="AD78" s="24">
        <f>SUM(AD79:AD96)</f>
        <v>4</v>
      </c>
      <c r="AE78" s="24">
        <f>SUM(AE79:AE96)</f>
        <v>25715.199999999997</v>
      </c>
      <c r="AF78" s="89">
        <f t="shared" ref="AF78" si="268">SUM(AF79:AF96)</f>
        <v>237</v>
      </c>
      <c r="AG78" s="24">
        <f t="shared" si="267"/>
        <v>20776660.127999999</v>
      </c>
      <c r="AH78" s="48">
        <f t="shared" si="267"/>
        <v>0</v>
      </c>
      <c r="AI78" s="47">
        <f t="shared" si="267"/>
        <v>0</v>
      </c>
      <c r="AJ78" s="48">
        <v>0</v>
      </c>
      <c r="AK78" s="47">
        <f t="shared" si="267"/>
        <v>0</v>
      </c>
      <c r="AL78" s="48">
        <f>SUM(AL79:AL96)</f>
        <v>0</v>
      </c>
      <c r="AM78" s="48">
        <f>SUM(AM79:AM96)</f>
        <v>0</v>
      </c>
      <c r="AN78" s="47">
        <f t="shared" si="267"/>
        <v>0</v>
      </c>
      <c r="AO78" s="47">
        <f t="shared" si="267"/>
        <v>0</v>
      </c>
      <c r="AP78" s="47">
        <f t="shared" si="267"/>
        <v>0</v>
      </c>
      <c r="AQ78" s="47">
        <f t="shared" si="267"/>
        <v>0</v>
      </c>
      <c r="AR78" s="47">
        <f t="shared" si="267"/>
        <v>0</v>
      </c>
      <c r="AS78" s="47">
        <f t="shared" si="267"/>
        <v>0</v>
      </c>
      <c r="AT78" s="47">
        <f t="shared" si="267"/>
        <v>0</v>
      </c>
      <c r="AU78" s="47">
        <f t="shared" si="267"/>
        <v>0</v>
      </c>
      <c r="AV78" s="47">
        <f t="shared" si="267"/>
        <v>3</v>
      </c>
      <c r="AW78" s="47">
        <f t="shared" si="267"/>
        <v>19286.399999999998</v>
      </c>
      <c r="AX78" s="48">
        <f t="shared" si="267"/>
        <v>0</v>
      </c>
      <c r="AY78" s="47">
        <f t="shared" si="267"/>
        <v>0</v>
      </c>
      <c r="AZ78" s="47">
        <f t="shared" si="267"/>
        <v>2</v>
      </c>
      <c r="BA78" s="47">
        <f t="shared" si="267"/>
        <v>12857.599999999999</v>
      </c>
      <c r="BB78" s="47">
        <f t="shared" si="267"/>
        <v>0</v>
      </c>
      <c r="BC78" s="47">
        <f t="shared" si="267"/>
        <v>0</v>
      </c>
      <c r="BD78" s="47">
        <f t="shared" si="267"/>
        <v>0</v>
      </c>
      <c r="BE78" s="47">
        <f t="shared" si="267"/>
        <v>0</v>
      </c>
      <c r="BF78" s="47">
        <f t="shared" si="267"/>
        <v>0</v>
      </c>
      <c r="BG78" s="47">
        <f t="shared" si="267"/>
        <v>0</v>
      </c>
      <c r="BH78" s="47">
        <f t="shared" si="267"/>
        <v>0</v>
      </c>
      <c r="BI78" s="47">
        <f t="shared" si="267"/>
        <v>0</v>
      </c>
      <c r="BJ78" s="47">
        <f t="shared" si="267"/>
        <v>0</v>
      </c>
      <c r="BK78" s="47">
        <f t="shared" si="267"/>
        <v>0</v>
      </c>
      <c r="BL78" s="48">
        <f>SUM(BL79:BL96)</f>
        <v>0</v>
      </c>
      <c r="BM78" s="47">
        <f>SUM(BM79:BM96)</f>
        <v>0</v>
      </c>
      <c r="BN78" s="47">
        <f>SUM(BN79:BN96)</f>
        <v>0</v>
      </c>
      <c r="BO78" s="47">
        <f>SUM(BO79:BO96)</f>
        <v>0</v>
      </c>
      <c r="BP78" s="47">
        <f t="shared" si="267"/>
        <v>0</v>
      </c>
      <c r="BQ78" s="47">
        <f t="shared" si="267"/>
        <v>0</v>
      </c>
      <c r="BR78" s="48">
        <f t="shared" si="267"/>
        <v>0</v>
      </c>
      <c r="BS78" s="47">
        <f t="shared" si="267"/>
        <v>0</v>
      </c>
      <c r="BT78" s="47">
        <f t="shared" si="267"/>
        <v>0</v>
      </c>
      <c r="BU78" s="47">
        <f t="shared" si="267"/>
        <v>0</v>
      </c>
      <c r="BV78" s="47">
        <f t="shared" si="267"/>
        <v>0</v>
      </c>
      <c r="BW78" s="47">
        <f t="shared" si="267"/>
        <v>0</v>
      </c>
      <c r="BX78" s="48">
        <f t="shared" si="267"/>
        <v>0</v>
      </c>
      <c r="BY78" s="47">
        <f t="shared" si="267"/>
        <v>0</v>
      </c>
      <c r="BZ78" s="47">
        <f t="shared" si="267"/>
        <v>3</v>
      </c>
      <c r="CA78" s="47">
        <f t="shared" si="267"/>
        <v>23143.68</v>
      </c>
      <c r="CB78" s="47">
        <f t="shared" si="267"/>
        <v>0</v>
      </c>
      <c r="CC78" s="47">
        <f t="shared" si="267"/>
        <v>0</v>
      </c>
      <c r="CD78" s="47">
        <f t="shared" si="267"/>
        <v>3</v>
      </c>
      <c r="CE78" s="47">
        <f t="shared" si="267"/>
        <v>23143.68</v>
      </c>
      <c r="CF78" s="47">
        <f t="shared" si="267"/>
        <v>0</v>
      </c>
      <c r="CG78" s="47">
        <f t="shared" si="267"/>
        <v>0</v>
      </c>
      <c r="CH78" s="47">
        <f t="shared" si="267"/>
        <v>0</v>
      </c>
      <c r="CI78" s="47">
        <f t="shared" si="267"/>
        <v>0</v>
      </c>
      <c r="CJ78" s="48">
        <f t="shared" ref="CJ78:CU78" si="269">SUM(CJ79:CJ96)</f>
        <v>0</v>
      </c>
      <c r="CK78" s="47">
        <f t="shared" si="269"/>
        <v>0</v>
      </c>
      <c r="CL78" s="47">
        <f t="shared" si="269"/>
        <v>0</v>
      </c>
      <c r="CM78" s="47">
        <f t="shared" si="269"/>
        <v>0</v>
      </c>
      <c r="CN78" s="48">
        <v>0</v>
      </c>
      <c r="CO78" s="47">
        <f t="shared" si="269"/>
        <v>0</v>
      </c>
      <c r="CP78" s="47">
        <f t="shared" si="269"/>
        <v>0</v>
      </c>
      <c r="CQ78" s="47">
        <f t="shared" si="269"/>
        <v>0</v>
      </c>
      <c r="CR78" s="47">
        <f t="shared" si="269"/>
        <v>0</v>
      </c>
      <c r="CS78" s="47">
        <f t="shared" si="269"/>
        <v>0</v>
      </c>
      <c r="CT78" s="47">
        <f t="shared" si="269"/>
        <v>799</v>
      </c>
      <c r="CU78" s="47">
        <f t="shared" si="269"/>
        <v>41431108.767999999</v>
      </c>
      <c r="CV78" s="61"/>
    </row>
    <row r="79" spans="1:100" ht="15.75" x14ac:dyDescent="0.25">
      <c r="A79" s="30"/>
      <c r="B79" s="30">
        <v>46</v>
      </c>
      <c r="C79" s="76" t="s">
        <v>189</v>
      </c>
      <c r="D79" s="77">
        <v>11480</v>
      </c>
      <c r="E79" s="15">
        <v>3.64</v>
      </c>
      <c r="F79" s="31">
        <v>1</v>
      </c>
      <c r="G79" s="31"/>
      <c r="H79" s="77">
        <v>1.4</v>
      </c>
      <c r="I79" s="77">
        <v>1.68</v>
      </c>
      <c r="J79" s="77">
        <v>2.23</v>
      </c>
      <c r="K79" s="77">
        <v>2.57</v>
      </c>
      <c r="L79" s="18">
        <v>0</v>
      </c>
      <c r="M79" s="17">
        <f t="shared" ref="M79:M96" si="270">SUM(L79*$D79*$E79*$F79*$H79*$M$8)</f>
        <v>0</v>
      </c>
      <c r="N79" s="18">
        <v>0</v>
      </c>
      <c r="O79" s="17">
        <f t="shared" si="13"/>
        <v>0</v>
      </c>
      <c r="P79" s="18"/>
      <c r="Q79" s="17">
        <f t="shared" ref="Q79:Q96" si="271">SUM(P79*$D79*$E79*$F79*$H79*$Q$8)</f>
        <v>0</v>
      </c>
      <c r="R79" s="16"/>
      <c r="S79" s="17">
        <f t="shared" ref="S79:S96" si="272">SUM(R79*$D79*$E79*$F79*$H79*$S$8)</f>
        <v>0</v>
      </c>
      <c r="T79" s="18">
        <v>0</v>
      </c>
      <c r="U79" s="17">
        <f t="shared" ref="U79:U96" si="273">SUM(T79*$D79*$E79*$F79*$H79*$U$8)</f>
        <v>0</v>
      </c>
      <c r="V79" s="16"/>
      <c r="W79" s="19">
        <f t="shared" ref="W79:W96" si="274">SUM(V79*$D79*$E79*$F79*$H79*$W$8)</f>
        <v>0</v>
      </c>
      <c r="X79" s="78"/>
      <c r="Y79" s="17">
        <f t="shared" si="14"/>
        <v>0</v>
      </c>
      <c r="Z79" s="18">
        <v>0</v>
      </c>
      <c r="AA79" s="17">
        <f t="shared" ref="AA79:AA96" si="275">SUM(Z79*$D79*$E79*$F79*$H79*$AA$8)</f>
        <v>0</v>
      </c>
      <c r="AB79" s="18">
        <v>0</v>
      </c>
      <c r="AC79" s="17">
        <f t="shared" ref="AC79:AC96" si="276">SUM(AB79*$D79*$E79*$F79*$H79*$AC$8)</f>
        <v>0</v>
      </c>
      <c r="AD79" s="18">
        <v>0</v>
      </c>
      <c r="AE79" s="17">
        <f t="shared" ref="AE79:AE96" si="277">SUM(AD79*$D79*$E79*$F79*$H79*$AE$8)</f>
        <v>0</v>
      </c>
      <c r="AF79" s="34">
        <v>0</v>
      </c>
      <c r="AG79" s="17">
        <f t="shared" ref="AG79:AG96" si="278">AF79*$D79*$E79*$F79*$I79*$AG$8</f>
        <v>0</v>
      </c>
      <c r="AH79" s="16">
        <v>0</v>
      </c>
      <c r="AI79" s="17">
        <f t="shared" ref="AI79:AI96" si="279">AH79*$D79*$E79*$F79*$I79*$AI$8</f>
        <v>0</v>
      </c>
      <c r="AJ79" s="21"/>
      <c r="AK79" s="17">
        <f t="shared" ref="AK79:AK96" si="280">SUM(AJ79*$D79*$E79*$F79*$H79*$AK$8)</f>
        <v>0</v>
      </c>
      <c r="AL79" s="16"/>
      <c r="AM79" s="19">
        <f t="shared" ref="AM79:AM96" si="281">SUM(AL79*$D79*$E79*$F79*$H79*$AM$8)</f>
        <v>0</v>
      </c>
      <c r="AN79" s="18">
        <v>0</v>
      </c>
      <c r="AO79" s="17">
        <f t="shared" ref="AO79:AO96" si="282">SUM(AN79*$D79*$E79*$F79*$H79*$AO$8)</f>
        <v>0</v>
      </c>
      <c r="AP79" s="18">
        <v>0</v>
      </c>
      <c r="AQ79" s="17">
        <f t="shared" ref="AQ79:AQ96" si="283">SUM(AP79*$D79*$E79*$F79*$H79*$AQ$8)</f>
        <v>0</v>
      </c>
      <c r="AR79" s="18"/>
      <c r="AS79" s="17">
        <f t="shared" ref="AS79:AS96" si="284">SUM(AR79*$D79*$E79*$F79*$H79*$AS$8)</f>
        <v>0</v>
      </c>
      <c r="AT79" s="18"/>
      <c r="AU79" s="17">
        <f t="shared" ref="AU79:AU96" si="285">SUM(AT79*$D79*$E79*$F79*$H79*$AU$8)</f>
        <v>0</v>
      </c>
      <c r="AV79" s="18"/>
      <c r="AW79" s="17">
        <f t="shared" ref="AW79:AW96" si="286">SUM(AV79*$D79*$E79*$F79*$H79*$AW$8)</f>
        <v>0</v>
      </c>
      <c r="AX79" s="16">
        <v>0</v>
      </c>
      <c r="AY79" s="17">
        <f t="shared" ref="AY79:AY96" si="287">SUM(AX79*$D79*$E79*$F79*$H79*$AY$8)</f>
        <v>0</v>
      </c>
      <c r="AZ79" s="18">
        <v>0</v>
      </c>
      <c r="BA79" s="17">
        <f t="shared" ref="BA79:BA96" si="288">SUM(AZ79*$D79*$E79*$F79*$H79*$BA$8)</f>
        <v>0</v>
      </c>
      <c r="BB79" s="18">
        <v>0</v>
      </c>
      <c r="BC79" s="17">
        <f t="shared" ref="BC79:BC96" si="289">SUM(BB79*$D79*$E79*$F79*$H79*$BC$8)</f>
        <v>0</v>
      </c>
      <c r="BD79" s="18">
        <v>0</v>
      </c>
      <c r="BE79" s="17">
        <f t="shared" ref="BE79:BE96" si="290">SUM(BD79*$D79*$E79*$F79*$H79*$BE$8)</f>
        <v>0</v>
      </c>
      <c r="BF79" s="18">
        <v>0</v>
      </c>
      <c r="BG79" s="17">
        <f t="shared" ref="BG79:BG96" si="291">SUM(BF79*$D79*$E79*$F79*$H79*$BG$8)</f>
        <v>0</v>
      </c>
      <c r="BH79" s="18"/>
      <c r="BI79" s="17">
        <f t="shared" ref="BI79:BI96" si="292">SUM(BH79*$D79*$E79*$F79*$H79*$BI$8)</f>
        <v>0</v>
      </c>
      <c r="BJ79" s="18">
        <v>0</v>
      </c>
      <c r="BK79" s="17">
        <f t="shared" ref="BK79:BK96" si="293">BJ79*$D79*$E79*$F79*$I79*$BK$8</f>
        <v>0</v>
      </c>
      <c r="BL79" s="16">
        <v>0</v>
      </c>
      <c r="BM79" s="17">
        <f t="shared" ref="BM79:BM96" si="294">BL79*$D79*$E79*$F79*$I79*$BM$8</f>
        <v>0</v>
      </c>
      <c r="BN79" s="32">
        <v>0</v>
      </c>
      <c r="BO79" s="17">
        <f t="shared" ref="BO79:BO96" si="295">BN79*$D79*$E79*$F79*$I79*$BO$8</f>
        <v>0</v>
      </c>
      <c r="BP79" s="18">
        <v>0</v>
      </c>
      <c r="BQ79" s="17">
        <f t="shared" ref="BQ79:BQ96" si="296">BP79*$D79*$E79*$F79*$I79*$BQ$8</f>
        <v>0</v>
      </c>
      <c r="BR79" s="16">
        <v>0</v>
      </c>
      <c r="BS79" s="17">
        <f t="shared" ref="BS79:BS96" si="297">BR79*$D79*$E79*$F79*$I79*$BS$8</f>
        <v>0</v>
      </c>
      <c r="BT79" s="16">
        <v>0</v>
      </c>
      <c r="BU79" s="17">
        <f t="shared" ref="BU79:BU96" si="298">BT79*$D79*$E79*$F79*$I79*$BU$8</f>
        <v>0</v>
      </c>
      <c r="BV79" s="18">
        <v>0</v>
      </c>
      <c r="BW79" s="17">
        <f t="shared" ref="BW79:BW96" si="299">BV79*$D79*$E79*$F79*$I79*$BW$8</f>
        <v>0</v>
      </c>
      <c r="BX79" s="16"/>
      <c r="BY79" s="17">
        <f t="shared" ref="BY79:BY96" si="300">BX79*$D79*$E79*$F79*$I79*$BY$8</f>
        <v>0</v>
      </c>
      <c r="BZ79" s="18">
        <v>0</v>
      </c>
      <c r="CA79" s="17">
        <f t="shared" ref="CA79:CA96" si="301">BZ79*$D79*$E79*$F79*$I79*$CA$8</f>
        <v>0</v>
      </c>
      <c r="CB79" s="18">
        <v>0</v>
      </c>
      <c r="CC79" s="17">
        <f t="shared" ref="CC79:CC96" si="302">CB79*$D79*$E79*$F79*$I79*$CC$8</f>
        <v>0</v>
      </c>
      <c r="CD79" s="18">
        <v>0</v>
      </c>
      <c r="CE79" s="17">
        <f t="shared" ref="CE79:CE96" si="303">CD79*$D79*$E79*$F79*$I79*$CE$8</f>
        <v>0</v>
      </c>
      <c r="CF79" s="18">
        <v>0</v>
      </c>
      <c r="CG79" s="17">
        <f t="shared" ref="CG79:CG96" si="304">CF79*$D79*$E79*$F79*$I79*$CG$8</f>
        <v>0</v>
      </c>
      <c r="CH79" s="18"/>
      <c r="CI79" s="17">
        <f t="shared" ref="CI79:CI96" si="305">CH79*$D79*$E79*$F79*$I79*$CI$8</f>
        <v>0</v>
      </c>
      <c r="CJ79" s="16"/>
      <c r="CK79" s="17">
        <f t="shared" ref="CK79:CK96" si="306">CJ79*$D79*$E79*$F79*$I79*$CK$8</f>
        <v>0</v>
      </c>
      <c r="CL79" s="18">
        <v>0</v>
      </c>
      <c r="CM79" s="17">
        <f t="shared" ref="CM79:CM96" si="307">CL79*$D79*$E79*$F79*$I79*$CM$8</f>
        <v>0</v>
      </c>
      <c r="CN79" s="16">
        <v>0</v>
      </c>
      <c r="CO79" s="17">
        <f t="shared" ref="CO79:CO96" si="308">CN79*$D79*$E79*$F79*$J79*$CO$8</f>
        <v>0</v>
      </c>
      <c r="CP79" s="18">
        <v>0</v>
      </c>
      <c r="CQ79" s="17">
        <f t="shared" ref="CQ79:CQ96" si="309">CP79*$D79*$E79*$F79*$K79*$CQ$8</f>
        <v>0</v>
      </c>
      <c r="CR79" s="17"/>
      <c r="CS79" s="17">
        <f t="shared" ref="CS79:CS96" si="310">CR79*D79*E79*F79</f>
        <v>0</v>
      </c>
      <c r="CT79" s="62">
        <f t="shared" ref="CT79:CU96" si="311">SUM(N79+L79+X79+P79+R79+Z79+V79+T79+AB79+AF79+AD79+AH79+AJ79+AN79+BJ79+BP79+AL79+AX79+AZ79+CB79+CD79+BZ79+CF79+CH79+BT79+BV79+AP79+AR79+AT79+AV79+BL79+BN79+BR79+BB79+BD79+BF79+BH79+BX79+CJ79+CL79+CN79+CP79+CR79)</f>
        <v>0</v>
      </c>
      <c r="CU79" s="62">
        <f t="shared" si="311"/>
        <v>0</v>
      </c>
      <c r="CV79" s="61">
        <f t="shared" ref="CV79:CV96" si="312">SUM(CT79*F79)</f>
        <v>0</v>
      </c>
    </row>
    <row r="80" spans="1:100" ht="15.75" x14ac:dyDescent="0.25">
      <c r="A80" s="30"/>
      <c r="B80" s="30">
        <v>47</v>
      </c>
      <c r="C80" s="76" t="s">
        <v>190</v>
      </c>
      <c r="D80" s="77">
        <v>11480</v>
      </c>
      <c r="E80" s="15">
        <v>4.0199999999999996</v>
      </c>
      <c r="F80" s="31">
        <v>1</v>
      </c>
      <c r="G80" s="31"/>
      <c r="H80" s="77">
        <v>1.4</v>
      </c>
      <c r="I80" s="77">
        <v>1.68</v>
      </c>
      <c r="J80" s="77">
        <v>2.23</v>
      </c>
      <c r="K80" s="77">
        <v>2.57</v>
      </c>
      <c r="L80" s="18">
        <v>0</v>
      </c>
      <c r="M80" s="17">
        <f t="shared" si="270"/>
        <v>0</v>
      </c>
      <c r="N80" s="18">
        <v>0</v>
      </c>
      <c r="O80" s="17">
        <f t="shared" ref="O80:O143" si="313">SUM(N80*$D80*$E80*$F80*$H80*$O$8)</f>
        <v>0</v>
      </c>
      <c r="P80" s="18"/>
      <c r="Q80" s="17">
        <f t="shared" si="271"/>
        <v>0</v>
      </c>
      <c r="R80" s="16">
        <v>55</v>
      </c>
      <c r="S80" s="17">
        <f t="shared" si="272"/>
        <v>3553519.1999999993</v>
      </c>
      <c r="T80" s="18">
        <v>0</v>
      </c>
      <c r="U80" s="17">
        <f t="shared" si="273"/>
        <v>0</v>
      </c>
      <c r="V80" s="16"/>
      <c r="W80" s="19">
        <f t="shared" si="274"/>
        <v>0</v>
      </c>
      <c r="X80" s="78"/>
      <c r="Y80" s="17">
        <f t="shared" ref="Y80:Y143" si="314">SUM(X80*$D80*$E80*$F80*$H80*$Y$8)</f>
        <v>0</v>
      </c>
      <c r="Z80" s="18">
        <v>0</v>
      </c>
      <c r="AA80" s="17">
        <f t="shared" si="275"/>
        <v>0</v>
      </c>
      <c r="AB80" s="18">
        <v>0</v>
      </c>
      <c r="AC80" s="17">
        <f t="shared" si="276"/>
        <v>0</v>
      </c>
      <c r="AD80" s="18">
        <v>0</v>
      </c>
      <c r="AE80" s="17">
        <f t="shared" si="277"/>
        <v>0</v>
      </c>
      <c r="AF80" s="34">
        <v>0</v>
      </c>
      <c r="AG80" s="17">
        <f t="shared" si="278"/>
        <v>0</v>
      </c>
      <c r="AH80" s="16">
        <v>0</v>
      </c>
      <c r="AI80" s="17">
        <f t="shared" si="279"/>
        <v>0</v>
      </c>
      <c r="AJ80" s="21"/>
      <c r="AK80" s="17">
        <f t="shared" si="280"/>
        <v>0</v>
      </c>
      <c r="AL80" s="16"/>
      <c r="AM80" s="19">
        <f t="shared" si="281"/>
        <v>0</v>
      </c>
      <c r="AN80" s="18">
        <v>0</v>
      </c>
      <c r="AO80" s="17">
        <f t="shared" si="282"/>
        <v>0</v>
      </c>
      <c r="AP80" s="18">
        <v>0</v>
      </c>
      <c r="AQ80" s="17">
        <f t="shared" si="283"/>
        <v>0</v>
      </c>
      <c r="AR80" s="18"/>
      <c r="AS80" s="17">
        <f t="shared" si="284"/>
        <v>0</v>
      </c>
      <c r="AT80" s="18"/>
      <c r="AU80" s="17">
        <f t="shared" si="285"/>
        <v>0</v>
      </c>
      <c r="AV80" s="18"/>
      <c r="AW80" s="17">
        <f t="shared" si="286"/>
        <v>0</v>
      </c>
      <c r="AX80" s="16">
        <v>0</v>
      </c>
      <c r="AY80" s="17">
        <f t="shared" si="287"/>
        <v>0</v>
      </c>
      <c r="AZ80" s="18">
        <v>0</v>
      </c>
      <c r="BA80" s="17">
        <f t="shared" si="288"/>
        <v>0</v>
      </c>
      <c r="BB80" s="18">
        <v>0</v>
      </c>
      <c r="BC80" s="17">
        <f t="shared" si="289"/>
        <v>0</v>
      </c>
      <c r="BD80" s="18">
        <v>0</v>
      </c>
      <c r="BE80" s="17">
        <f t="shared" si="290"/>
        <v>0</v>
      </c>
      <c r="BF80" s="18">
        <v>0</v>
      </c>
      <c r="BG80" s="17">
        <f t="shared" si="291"/>
        <v>0</v>
      </c>
      <c r="BH80" s="18"/>
      <c r="BI80" s="17">
        <f t="shared" si="292"/>
        <v>0</v>
      </c>
      <c r="BJ80" s="18">
        <v>0</v>
      </c>
      <c r="BK80" s="17">
        <f t="shared" si="293"/>
        <v>0</v>
      </c>
      <c r="BL80" s="16">
        <v>0</v>
      </c>
      <c r="BM80" s="17">
        <f t="shared" si="294"/>
        <v>0</v>
      </c>
      <c r="BN80" s="32">
        <v>0</v>
      </c>
      <c r="BO80" s="17">
        <f t="shared" si="295"/>
        <v>0</v>
      </c>
      <c r="BP80" s="18">
        <v>0</v>
      </c>
      <c r="BQ80" s="17">
        <f t="shared" si="296"/>
        <v>0</v>
      </c>
      <c r="BR80" s="16">
        <v>0</v>
      </c>
      <c r="BS80" s="17">
        <f t="shared" si="297"/>
        <v>0</v>
      </c>
      <c r="BT80" s="16">
        <v>0</v>
      </c>
      <c r="BU80" s="17">
        <f t="shared" si="298"/>
        <v>0</v>
      </c>
      <c r="BV80" s="18">
        <v>0</v>
      </c>
      <c r="BW80" s="17">
        <f t="shared" si="299"/>
        <v>0</v>
      </c>
      <c r="BX80" s="16"/>
      <c r="BY80" s="17">
        <f t="shared" si="300"/>
        <v>0</v>
      </c>
      <c r="BZ80" s="18">
        <v>0</v>
      </c>
      <c r="CA80" s="17">
        <f t="shared" si="301"/>
        <v>0</v>
      </c>
      <c r="CB80" s="18">
        <v>0</v>
      </c>
      <c r="CC80" s="17">
        <f t="shared" si="302"/>
        <v>0</v>
      </c>
      <c r="CD80" s="18">
        <v>0</v>
      </c>
      <c r="CE80" s="17">
        <f t="shared" si="303"/>
        <v>0</v>
      </c>
      <c r="CF80" s="18">
        <v>0</v>
      </c>
      <c r="CG80" s="17">
        <f t="shared" si="304"/>
        <v>0</v>
      </c>
      <c r="CH80" s="18"/>
      <c r="CI80" s="17">
        <f t="shared" si="305"/>
        <v>0</v>
      </c>
      <c r="CJ80" s="16"/>
      <c r="CK80" s="17">
        <f t="shared" si="306"/>
        <v>0</v>
      </c>
      <c r="CL80" s="18">
        <v>0</v>
      </c>
      <c r="CM80" s="17">
        <f t="shared" si="307"/>
        <v>0</v>
      </c>
      <c r="CN80" s="16">
        <v>0</v>
      </c>
      <c r="CO80" s="17">
        <f t="shared" si="308"/>
        <v>0</v>
      </c>
      <c r="CP80" s="18">
        <v>0</v>
      </c>
      <c r="CQ80" s="17">
        <f t="shared" si="309"/>
        <v>0</v>
      </c>
      <c r="CR80" s="17"/>
      <c r="CS80" s="17">
        <f t="shared" si="310"/>
        <v>0</v>
      </c>
      <c r="CT80" s="62">
        <f t="shared" si="311"/>
        <v>55</v>
      </c>
      <c r="CU80" s="62">
        <f t="shared" si="311"/>
        <v>3553519.1999999993</v>
      </c>
      <c r="CV80" s="61">
        <f t="shared" si="312"/>
        <v>55</v>
      </c>
    </row>
    <row r="81" spans="1:100" ht="15.75" x14ac:dyDescent="0.25">
      <c r="A81" s="30"/>
      <c r="B81" s="30">
        <v>48</v>
      </c>
      <c r="C81" s="76" t="s">
        <v>191</v>
      </c>
      <c r="D81" s="77">
        <v>11480</v>
      </c>
      <c r="E81" s="15">
        <v>6.42</v>
      </c>
      <c r="F81" s="31">
        <v>1</v>
      </c>
      <c r="G81" s="31"/>
      <c r="H81" s="77">
        <v>1.4</v>
      </c>
      <c r="I81" s="77">
        <v>1.68</v>
      </c>
      <c r="J81" s="77">
        <v>2.23</v>
      </c>
      <c r="K81" s="77">
        <v>2.57</v>
      </c>
      <c r="L81" s="18">
        <v>0</v>
      </c>
      <c r="M81" s="17">
        <f t="shared" si="270"/>
        <v>0</v>
      </c>
      <c r="N81" s="18">
        <v>0</v>
      </c>
      <c r="O81" s="17">
        <f t="shared" si="313"/>
        <v>0</v>
      </c>
      <c r="P81" s="18"/>
      <c r="Q81" s="17">
        <f t="shared" si="271"/>
        <v>0</v>
      </c>
      <c r="R81" s="16">
        <v>15</v>
      </c>
      <c r="S81" s="17">
        <f t="shared" si="272"/>
        <v>1547733.5999999999</v>
      </c>
      <c r="T81" s="18">
        <v>0</v>
      </c>
      <c r="U81" s="17">
        <f t="shared" si="273"/>
        <v>0</v>
      </c>
      <c r="V81" s="16"/>
      <c r="W81" s="19">
        <f t="shared" si="274"/>
        <v>0</v>
      </c>
      <c r="X81" s="78"/>
      <c r="Y81" s="17">
        <f t="shared" si="314"/>
        <v>0</v>
      </c>
      <c r="Z81" s="18">
        <v>0</v>
      </c>
      <c r="AA81" s="17">
        <f t="shared" si="275"/>
        <v>0</v>
      </c>
      <c r="AB81" s="18">
        <v>0</v>
      </c>
      <c r="AC81" s="17">
        <f t="shared" si="276"/>
        <v>0</v>
      </c>
      <c r="AD81" s="18">
        <v>0</v>
      </c>
      <c r="AE81" s="17">
        <f t="shared" si="277"/>
        <v>0</v>
      </c>
      <c r="AF81" s="34">
        <v>0</v>
      </c>
      <c r="AG81" s="17">
        <f t="shared" si="278"/>
        <v>0</v>
      </c>
      <c r="AH81" s="16">
        <v>0</v>
      </c>
      <c r="AI81" s="17">
        <f t="shared" si="279"/>
        <v>0</v>
      </c>
      <c r="AJ81" s="21"/>
      <c r="AK81" s="17">
        <f t="shared" si="280"/>
        <v>0</v>
      </c>
      <c r="AL81" s="16"/>
      <c r="AM81" s="19">
        <f t="shared" si="281"/>
        <v>0</v>
      </c>
      <c r="AN81" s="18">
        <v>0</v>
      </c>
      <c r="AO81" s="17">
        <f t="shared" si="282"/>
        <v>0</v>
      </c>
      <c r="AP81" s="18">
        <v>0</v>
      </c>
      <c r="AQ81" s="17">
        <f t="shared" si="283"/>
        <v>0</v>
      </c>
      <c r="AR81" s="18"/>
      <c r="AS81" s="17">
        <f t="shared" si="284"/>
        <v>0</v>
      </c>
      <c r="AT81" s="18"/>
      <c r="AU81" s="17">
        <f t="shared" si="285"/>
        <v>0</v>
      </c>
      <c r="AV81" s="18"/>
      <c r="AW81" s="17">
        <f t="shared" si="286"/>
        <v>0</v>
      </c>
      <c r="AX81" s="16">
        <v>0</v>
      </c>
      <c r="AY81" s="17">
        <f t="shared" si="287"/>
        <v>0</v>
      </c>
      <c r="AZ81" s="18">
        <v>0</v>
      </c>
      <c r="BA81" s="17">
        <f t="shared" si="288"/>
        <v>0</v>
      </c>
      <c r="BB81" s="18">
        <v>0</v>
      </c>
      <c r="BC81" s="17">
        <f t="shared" si="289"/>
        <v>0</v>
      </c>
      <c r="BD81" s="18">
        <v>0</v>
      </c>
      <c r="BE81" s="17">
        <f t="shared" si="290"/>
        <v>0</v>
      </c>
      <c r="BF81" s="18">
        <v>0</v>
      </c>
      <c r="BG81" s="17">
        <f t="shared" si="291"/>
        <v>0</v>
      </c>
      <c r="BH81" s="18"/>
      <c r="BI81" s="17">
        <f t="shared" si="292"/>
        <v>0</v>
      </c>
      <c r="BJ81" s="18">
        <v>0</v>
      </c>
      <c r="BK81" s="17">
        <f t="shared" si="293"/>
        <v>0</v>
      </c>
      <c r="BL81" s="16">
        <v>0</v>
      </c>
      <c r="BM81" s="17">
        <f t="shared" si="294"/>
        <v>0</v>
      </c>
      <c r="BN81" s="32">
        <v>0</v>
      </c>
      <c r="BO81" s="17">
        <f t="shared" si="295"/>
        <v>0</v>
      </c>
      <c r="BP81" s="18">
        <v>0</v>
      </c>
      <c r="BQ81" s="17">
        <f t="shared" si="296"/>
        <v>0</v>
      </c>
      <c r="BR81" s="16">
        <v>0</v>
      </c>
      <c r="BS81" s="17">
        <f t="shared" si="297"/>
        <v>0</v>
      </c>
      <c r="BT81" s="16">
        <v>0</v>
      </c>
      <c r="BU81" s="17">
        <f t="shared" si="298"/>
        <v>0</v>
      </c>
      <c r="BV81" s="18">
        <v>0</v>
      </c>
      <c r="BW81" s="17">
        <f t="shared" si="299"/>
        <v>0</v>
      </c>
      <c r="BX81" s="16"/>
      <c r="BY81" s="17">
        <f t="shared" si="300"/>
        <v>0</v>
      </c>
      <c r="BZ81" s="18">
        <v>0</v>
      </c>
      <c r="CA81" s="17">
        <f t="shared" si="301"/>
        <v>0</v>
      </c>
      <c r="CB81" s="18">
        <v>0</v>
      </c>
      <c r="CC81" s="17">
        <f t="shared" si="302"/>
        <v>0</v>
      </c>
      <c r="CD81" s="18">
        <v>0</v>
      </c>
      <c r="CE81" s="17">
        <f t="shared" si="303"/>
        <v>0</v>
      </c>
      <c r="CF81" s="18">
        <v>0</v>
      </c>
      <c r="CG81" s="17">
        <f t="shared" si="304"/>
        <v>0</v>
      </c>
      <c r="CH81" s="18"/>
      <c r="CI81" s="17">
        <f t="shared" si="305"/>
        <v>0</v>
      </c>
      <c r="CJ81" s="16"/>
      <c r="CK81" s="17">
        <f t="shared" si="306"/>
        <v>0</v>
      </c>
      <c r="CL81" s="18">
        <v>0</v>
      </c>
      <c r="CM81" s="17">
        <f t="shared" si="307"/>
        <v>0</v>
      </c>
      <c r="CN81" s="16">
        <v>0</v>
      </c>
      <c r="CO81" s="17">
        <f t="shared" si="308"/>
        <v>0</v>
      </c>
      <c r="CP81" s="18">
        <v>0</v>
      </c>
      <c r="CQ81" s="17">
        <f t="shared" si="309"/>
        <v>0</v>
      </c>
      <c r="CR81" s="17"/>
      <c r="CS81" s="17">
        <f t="shared" si="310"/>
        <v>0</v>
      </c>
      <c r="CT81" s="62">
        <f t="shared" si="311"/>
        <v>15</v>
      </c>
      <c r="CU81" s="62">
        <f t="shared" si="311"/>
        <v>1547733.5999999999</v>
      </c>
      <c r="CV81" s="61">
        <f t="shared" si="312"/>
        <v>15</v>
      </c>
    </row>
    <row r="82" spans="1:100" ht="30" x14ac:dyDescent="0.25">
      <c r="A82" s="30"/>
      <c r="B82" s="30">
        <v>49</v>
      </c>
      <c r="C82" s="84" t="s">
        <v>192</v>
      </c>
      <c r="D82" s="77">
        <v>11480</v>
      </c>
      <c r="E82" s="15">
        <v>2.35</v>
      </c>
      <c r="F82" s="31">
        <v>1</v>
      </c>
      <c r="G82" s="31"/>
      <c r="H82" s="77">
        <v>1.4</v>
      </c>
      <c r="I82" s="77">
        <v>1.68</v>
      </c>
      <c r="J82" s="77">
        <v>2.23</v>
      </c>
      <c r="K82" s="77">
        <v>2.57</v>
      </c>
      <c r="L82" s="18"/>
      <c r="M82" s="17">
        <f t="shared" si="270"/>
        <v>0</v>
      </c>
      <c r="N82" s="18"/>
      <c r="O82" s="17">
        <f t="shared" si="313"/>
        <v>0</v>
      </c>
      <c r="P82" s="18"/>
      <c r="Q82" s="17">
        <f t="shared" si="271"/>
        <v>0</v>
      </c>
      <c r="R82" s="16"/>
      <c r="S82" s="17">
        <f t="shared" si="272"/>
        <v>0</v>
      </c>
      <c r="T82" s="18"/>
      <c r="U82" s="17">
        <f t="shared" si="273"/>
        <v>0</v>
      </c>
      <c r="V82" s="16"/>
      <c r="W82" s="19">
        <f t="shared" si="274"/>
        <v>0</v>
      </c>
      <c r="X82" s="78"/>
      <c r="Y82" s="17">
        <f t="shared" si="314"/>
        <v>0</v>
      </c>
      <c r="Z82" s="18"/>
      <c r="AA82" s="17">
        <f t="shared" si="275"/>
        <v>0</v>
      </c>
      <c r="AB82" s="18"/>
      <c r="AC82" s="17">
        <f t="shared" si="276"/>
        <v>0</v>
      </c>
      <c r="AD82" s="18"/>
      <c r="AE82" s="17">
        <f t="shared" si="277"/>
        <v>0</v>
      </c>
      <c r="AF82" s="34"/>
      <c r="AG82" s="17">
        <f t="shared" si="278"/>
        <v>0</v>
      </c>
      <c r="AH82" s="16"/>
      <c r="AI82" s="17">
        <f t="shared" si="279"/>
        <v>0</v>
      </c>
      <c r="AJ82" s="21"/>
      <c r="AK82" s="17">
        <f t="shared" si="280"/>
        <v>0</v>
      </c>
      <c r="AL82" s="16"/>
      <c r="AM82" s="19">
        <f t="shared" si="281"/>
        <v>0</v>
      </c>
      <c r="AN82" s="18"/>
      <c r="AO82" s="17">
        <f t="shared" si="282"/>
        <v>0</v>
      </c>
      <c r="AP82" s="18"/>
      <c r="AQ82" s="17">
        <f t="shared" si="283"/>
        <v>0</v>
      </c>
      <c r="AR82" s="18"/>
      <c r="AS82" s="17">
        <f t="shared" si="284"/>
        <v>0</v>
      </c>
      <c r="AT82" s="18"/>
      <c r="AU82" s="17">
        <f t="shared" si="285"/>
        <v>0</v>
      </c>
      <c r="AV82" s="18"/>
      <c r="AW82" s="17">
        <f t="shared" si="286"/>
        <v>0</v>
      </c>
      <c r="AX82" s="16"/>
      <c r="AY82" s="17">
        <f t="shared" si="287"/>
        <v>0</v>
      </c>
      <c r="AZ82" s="18"/>
      <c r="BA82" s="17">
        <f t="shared" si="288"/>
        <v>0</v>
      </c>
      <c r="BB82" s="18"/>
      <c r="BC82" s="17">
        <f t="shared" si="289"/>
        <v>0</v>
      </c>
      <c r="BD82" s="18"/>
      <c r="BE82" s="17">
        <f t="shared" si="290"/>
        <v>0</v>
      </c>
      <c r="BF82" s="18"/>
      <c r="BG82" s="17">
        <f t="shared" si="291"/>
        <v>0</v>
      </c>
      <c r="BH82" s="18"/>
      <c r="BI82" s="17">
        <f t="shared" si="292"/>
        <v>0</v>
      </c>
      <c r="BJ82" s="18"/>
      <c r="BK82" s="17">
        <f t="shared" si="293"/>
        <v>0</v>
      </c>
      <c r="BL82" s="16"/>
      <c r="BM82" s="17">
        <f t="shared" si="294"/>
        <v>0</v>
      </c>
      <c r="BN82" s="32"/>
      <c r="BO82" s="17">
        <f t="shared" si="295"/>
        <v>0</v>
      </c>
      <c r="BP82" s="18"/>
      <c r="BQ82" s="17">
        <f t="shared" si="296"/>
        <v>0</v>
      </c>
      <c r="BR82" s="16"/>
      <c r="BS82" s="17">
        <f t="shared" si="297"/>
        <v>0</v>
      </c>
      <c r="BT82" s="16"/>
      <c r="BU82" s="17">
        <f t="shared" si="298"/>
        <v>0</v>
      </c>
      <c r="BV82" s="18"/>
      <c r="BW82" s="17">
        <f t="shared" si="299"/>
        <v>0</v>
      </c>
      <c r="BX82" s="16"/>
      <c r="BY82" s="17">
        <f t="shared" si="300"/>
        <v>0</v>
      </c>
      <c r="BZ82" s="18"/>
      <c r="CA82" s="17">
        <f t="shared" si="301"/>
        <v>0</v>
      </c>
      <c r="CB82" s="18"/>
      <c r="CC82" s="17">
        <f t="shared" si="302"/>
        <v>0</v>
      </c>
      <c r="CD82" s="18"/>
      <c r="CE82" s="17">
        <f t="shared" si="303"/>
        <v>0</v>
      </c>
      <c r="CF82" s="18"/>
      <c r="CG82" s="17">
        <f t="shared" si="304"/>
        <v>0</v>
      </c>
      <c r="CH82" s="18"/>
      <c r="CI82" s="17">
        <f t="shared" si="305"/>
        <v>0</v>
      </c>
      <c r="CJ82" s="16"/>
      <c r="CK82" s="17">
        <f t="shared" si="306"/>
        <v>0</v>
      </c>
      <c r="CL82" s="18"/>
      <c r="CM82" s="17">
        <f t="shared" si="307"/>
        <v>0</v>
      </c>
      <c r="CN82" s="16"/>
      <c r="CO82" s="17">
        <f t="shared" si="308"/>
        <v>0</v>
      </c>
      <c r="CP82" s="18"/>
      <c r="CQ82" s="17">
        <f t="shared" si="309"/>
        <v>0</v>
      </c>
      <c r="CR82" s="17"/>
      <c r="CS82" s="17">
        <f t="shared" si="310"/>
        <v>0</v>
      </c>
      <c r="CT82" s="62">
        <f t="shared" si="311"/>
        <v>0</v>
      </c>
      <c r="CU82" s="62">
        <f t="shared" si="311"/>
        <v>0</v>
      </c>
      <c r="CV82" s="61">
        <f t="shared" si="312"/>
        <v>0</v>
      </c>
    </row>
    <row r="83" spans="1:100" ht="30" x14ac:dyDescent="0.25">
      <c r="A83" s="30"/>
      <c r="B83" s="30">
        <v>50</v>
      </c>
      <c r="C83" s="84" t="s">
        <v>193</v>
      </c>
      <c r="D83" s="77">
        <v>11480</v>
      </c>
      <c r="E83" s="15">
        <v>2.48</v>
      </c>
      <c r="F83" s="50">
        <v>1</v>
      </c>
      <c r="G83" s="50"/>
      <c r="H83" s="77">
        <v>1.4</v>
      </c>
      <c r="I83" s="77">
        <v>1.68</v>
      </c>
      <c r="J83" s="77">
        <v>2.23</v>
      </c>
      <c r="K83" s="77">
        <v>2.57</v>
      </c>
      <c r="L83" s="18"/>
      <c r="M83" s="17">
        <f t="shared" si="270"/>
        <v>0</v>
      </c>
      <c r="N83" s="18"/>
      <c r="O83" s="17">
        <f t="shared" si="313"/>
        <v>0</v>
      </c>
      <c r="P83" s="18"/>
      <c r="Q83" s="17">
        <f t="shared" si="271"/>
        <v>0</v>
      </c>
      <c r="R83" s="16"/>
      <c r="S83" s="17">
        <f t="shared" si="272"/>
        <v>0</v>
      </c>
      <c r="T83" s="18"/>
      <c r="U83" s="17">
        <f t="shared" si="273"/>
        <v>0</v>
      </c>
      <c r="V83" s="16"/>
      <c r="W83" s="19">
        <f t="shared" si="274"/>
        <v>0</v>
      </c>
      <c r="X83" s="78"/>
      <c r="Y83" s="17">
        <f t="shared" si="314"/>
        <v>0</v>
      </c>
      <c r="Z83" s="18"/>
      <c r="AA83" s="17">
        <f t="shared" si="275"/>
        <v>0</v>
      </c>
      <c r="AB83" s="18"/>
      <c r="AC83" s="17">
        <f t="shared" si="276"/>
        <v>0</v>
      </c>
      <c r="AD83" s="18"/>
      <c r="AE83" s="17">
        <f t="shared" si="277"/>
        <v>0</v>
      </c>
      <c r="AF83" s="34"/>
      <c r="AG83" s="17">
        <f t="shared" si="278"/>
        <v>0</v>
      </c>
      <c r="AH83" s="16"/>
      <c r="AI83" s="17">
        <f t="shared" si="279"/>
        <v>0</v>
      </c>
      <c r="AJ83" s="21"/>
      <c r="AK83" s="17">
        <f t="shared" si="280"/>
        <v>0</v>
      </c>
      <c r="AL83" s="16"/>
      <c r="AM83" s="19">
        <f t="shared" si="281"/>
        <v>0</v>
      </c>
      <c r="AN83" s="18"/>
      <c r="AO83" s="17">
        <f t="shared" si="282"/>
        <v>0</v>
      </c>
      <c r="AP83" s="18"/>
      <c r="AQ83" s="17">
        <f t="shared" si="283"/>
        <v>0</v>
      </c>
      <c r="AR83" s="18"/>
      <c r="AS83" s="17">
        <f t="shared" si="284"/>
        <v>0</v>
      </c>
      <c r="AT83" s="18"/>
      <c r="AU83" s="17">
        <f t="shared" si="285"/>
        <v>0</v>
      </c>
      <c r="AV83" s="18"/>
      <c r="AW83" s="17">
        <f t="shared" si="286"/>
        <v>0</v>
      </c>
      <c r="AX83" s="16"/>
      <c r="AY83" s="17">
        <f t="shared" si="287"/>
        <v>0</v>
      </c>
      <c r="AZ83" s="18"/>
      <c r="BA83" s="17">
        <f t="shared" si="288"/>
        <v>0</v>
      </c>
      <c r="BB83" s="18"/>
      <c r="BC83" s="17">
        <f t="shared" si="289"/>
        <v>0</v>
      </c>
      <c r="BD83" s="18"/>
      <c r="BE83" s="17">
        <f t="shared" si="290"/>
        <v>0</v>
      </c>
      <c r="BF83" s="18"/>
      <c r="BG83" s="17">
        <f t="shared" si="291"/>
        <v>0</v>
      </c>
      <c r="BH83" s="18"/>
      <c r="BI83" s="17">
        <f t="shared" si="292"/>
        <v>0</v>
      </c>
      <c r="BJ83" s="18"/>
      <c r="BK83" s="17">
        <f t="shared" si="293"/>
        <v>0</v>
      </c>
      <c r="BL83" s="16"/>
      <c r="BM83" s="17">
        <f t="shared" si="294"/>
        <v>0</v>
      </c>
      <c r="BN83" s="32"/>
      <c r="BO83" s="17">
        <f t="shared" si="295"/>
        <v>0</v>
      </c>
      <c r="BP83" s="18"/>
      <c r="BQ83" s="17">
        <f t="shared" si="296"/>
        <v>0</v>
      </c>
      <c r="BR83" s="16"/>
      <c r="BS83" s="17">
        <f t="shared" si="297"/>
        <v>0</v>
      </c>
      <c r="BT83" s="16"/>
      <c r="BU83" s="17">
        <f t="shared" si="298"/>
        <v>0</v>
      </c>
      <c r="BV83" s="18"/>
      <c r="BW83" s="17">
        <f t="shared" si="299"/>
        <v>0</v>
      </c>
      <c r="BX83" s="16"/>
      <c r="BY83" s="17">
        <f t="shared" si="300"/>
        <v>0</v>
      </c>
      <c r="BZ83" s="18"/>
      <c r="CA83" s="17">
        <f t="shared" si="301"/>
        <v>0</v>
      </c>
      <c r="CB83" s="18"/>
      <c r="CC83" s="17">
        <f t="shared" si="302"/>
        <v>0</v>
      </c>
      <c r="CD83" s="18"/>
      <c r="CE83" s="17">
        <f t="shared" si="303"/>
        <v>0</v>
      </c>
      <c r="CF83" s="18"/>
      <c r="CG83" s="17">
        <f t="shared" si="304"/>
        <v>0</v>
      </c>
      <c r="CH83" s="18"/>
      <c r="CI83" s="17">
        <f t="shared" si="305"/>
        <v>0</v>
      </c>
      <c r="CJ83" s="16"/>
      <c r="CK83" s="17">
        <f t="shared" si="306"/>
        <v>0</v>
      </c>
      <c r="CL83" s="18"/>
      <c r="CM83" s="17">
        <f t="shared" si="307"/>
        <v>0</v>
      </c>
      <c r="CN83" s="16"/>
      <c r="CO83" s="17">
        <f t="shared" si="308"/>
        <v>0</v>
      </c>
      <c r="CP83" s="18"/>
      <c r="CQ83" s="17">
        <f t="shared" si="309"/>
        <v>0</v>
      </c>
      <c r="CR83" s="17"/>
      <c r="CS83" s="17">
        <f t="shared" si="310"/>
        <v>0</v>
      </c>
      <c r="CT83" s="62">
        <f t="shared" si="311"/>
        <v>0</v>
      </c>
      <c r="CU83" s="62">
        <f t="shared" si="311"/>
        <v>0</v>
      </c>
      <c r="CV83" s="61">
        <f t="shared" si="312"/>
        <v>0</v>
      </c>
    </row>
    <row r="84" spans="1:100" ht="45.75" customHeight="1" x14ac:dyDescent="0.25">
      <c r="A84" s="30"/>
      <c r="B84" s="30">
        <v>51</v>
      </c>
      <c r="C84" s="84" t="s">
        <v>194</v>
      </c>
      <c r="D84" s="77">
        <v>11480</v>
      </c>
      <c r="E84" s="15">
        <v>0.4</v>
      </c>
      <c r="F84" s="31">
        <v>1</v>
      </c>
      <c r="G84" s="31"/>
      <c r="H84" s="77">
        <v>1.4</v>
      </c>
      <c r="I84" s="77">
        <v>1.68</v>
      </c>
      <c r="J84" s="77">
        <v>2.23</v>
      </c>
      <c r="K84" s="77">
        <v>2.57</v>
      </c>
      <c r="L84" s="18"/>
      <c r="M84" s="17">
        <f t="shared" si="270"/>
        <v>0</v>
      </c>
      <c r="N84" s="18"/>
      <c r="O84" s="17">
        <f t="shared" si="313"/>
        <v>0</v>
      </c>
      <c r="P84" s="18">
        <v>95</v>
      </c>
      <c r="Q84" s="17">
        <f t="shared" si="271"/>
        <v>610736</v>
      </c>
      <c r="R84" s="16"/>
      <c r="S84" s="17">
        <f t="shared" si="272"/>
        <v>0</v>
      </c>
      <c r="T84" s="18"/>
      <c r="U84" s="17">
        <f t="shared" si="273"/>
        <v>0</v>
      </c>
      <c r="V84" s="16"/>
      <c r="W84" s="19">
        <f t="shared" si="274"/>
        <v>0</v>
      </c>
      <c r="X84" s="78"/>
      <c r="Y84" s="17">
        <f t="shared" si="314"/>
        <v>0</v>
      </c>
      <c r="Z84" s="18"/>
      <c r="AA84" s="17">
        <f t="shared" si="275"/>
        <v>0</v>
      </c>
      <c r="AB84" s="18"/>
      <c r="AC84" s="17">
        <f t="shared" si="276"/>
        <v>0</v>
      </c>
      <c r="AD84" s="18">
        <v>4</v>
      </c>
      <c r="AE84" s="17">
        <f t="shared" si="277"/>
        <v>25715.199999999997</v>
      </c>
      <c r="AF84" s="34">
        <v>2</v>
      </c>
      <c r="AG84" s="17">
        <f t="shared" si="278"/>
        <v>15429.119999999999</v>
      </c>
      <c r="AH84" s="16"/>
      <c r="AI84" s="17">
        <f t="shared" si="279"/>
        <v>0</v>
      </c>
      <c r="AJ84" s="21"/>
      <c r="AK84" s="17">
        <f t="shared" si="280"/>
        <v>0</v>
      </c>
      <c r="AL84" s="16"/>
      <c r="AM84" s="19">
        <f t="shared" si="281"/>
        <v>0</v>
      </c>
      <c r="AN84" s="18"/>
      <c r="AO84" s="17">
        <f t="shared" si="282"/>
        <v>0</v>
      </c>
      <c r="AP84" s="18"/>
      <c r="AQ84" s="17">
        <f t="shared" si="283"/>
        <v>0</v>
      </c>
      <c r="AR84" s="18"/>
      <c r="AS84" s="17">
        <f t="shared" si="284"/>
        <v>0</v>
      </c>
      <c r="AT84" s="18"/>
      <c r="AU84" s="17">
        <f t="shared" si="285"/>
        <v>0</v>
      </c>
      <c r="AV84" s="18">
        <v>3</v>
      </c>
      <c r="AW84" s="17">
        <f t="shared" si="286"/>
        <v>19286.399999999998</v>
      </c>
      <c r="AX84" s="16"/>
      <c r="AY84" s="17">
        <f t="shared" si="287"/>
        <v>0</v>
      </c>
      <c r="AZ84" s="18">
        <v>2</v>
      </c>
      <c r="BA84" s="17">
        <f t="shared" si="288"/>
        <v>12857.599999999999</v>
      </c>
      <c r="BB84" s="18"/>
      <c r="BC84" s="17">
        <f t="shared" si="289"/>
        <v>0</v>
      </c>
      <c r="BD84" s="18"/>
      <c r="BE84" s="17">
        <f t="shared" si="290"/>
        <v>0</v>
      </c>
      <c r="BF84" s="18"/>
      <c r="BG84" s="17">
        <f t="shared" si="291"/>
        <v>0</v>
      </c>
      <c r="BH84" s="18"/>
      <c r="BI84" s="17">
        <f t="shared" si="292"/>
        <v>0</v>
      </c>
      <c r="BJ84" s="18"/>
      <c r="BK84" s="17">
        <f t="shared" si="293"/>
        <v>0</v>
      </c>
      <c r="BL84" s="16"/>
      <c r="BM84" s="17">
        <f t="shared" si="294"/>
        <v>0</v>
      </c>
      <c r="BN84" s="32"/>
      <c r="BO84" s="17">
        <f t="shared" si="295"/>
        <v>0</v>
      </c>
      <c r="BP84" s="22"/>
      <c r="BQ84" s="17">
        <f t="shared" si="296"/>
        <v>0</v>
      </c>
      <c r="BR84" s="16"/>
      <c r="BS84" s="17">
        <f t="shared" si="297"/>
        <v>0</v>
      </c>
      <c r="BT84" s="16"/>
      <c r="BU84" s="17">
        <f t="shared" si="298"/>
        <v>0</v>
      </c>
      <c r="BV84" s="18"/>
      <c r="BW84" s="17">
        <f t="shared" si="299"/>
        <v>0</v>
      </c>
      <c r="BX84" s="20"/>
      <c r="BY84" s="17">
        <f t="shared" si="300"/>
        <v>0</v>
      </c>
      <c r="BZ84" s="22">
        <v>3</v>
      </c>
      <c r="CA84" s="17">
        <f t="shared" si="301"/>
        <v>23143.68</v>
      </c>
      <c r="CB84" s="18"/>
      <c r="CC84" s="17">
        <f t="shared" si="302"/>
        <v>0</v>
      </c>
      <c r="CD84" s="18">
        <v>3</v>
      </c>
      <c r="CE84" s="17">
        <f t="shared" si="303"/>
        <v>23143.68</v>
      </c>
      <c r="CF84" s="18"/>
      <c r="CG84" s="17">
        <f t="shared" si="304"/>
        <v>0</v>
      </c>
      <c r="CH84" s="18"/>
      <c r="CI84" s="17">
        <f t="shared" si="305"/>
        <v>0</v>
      </c>
      <c r="CJ84" s="16"/>
      <c r="CK84" s="17">
        <f t="shared" si="306"/>
        <v>0</v>
      </c>
      <c r="CL84" s="18"/>
      <c r="CM84" s="17">
        <f t="shared" si="307"/>
        <v>0</v>
      </c>
      <c r="CN84" s="16"/>
      <c r="CO84" s="17">
        <f t="shared" si="308"/>
        <v>0</v>
      </c>
      <c r="CP84" s="22"/>
      <c r="CQ84" s="17">
        <f t="shared" si="309"/>
        <v>0</v>
      </c>
      <c r="CR84" s="17"/>
      <c r="CS84" s="17">
        <f t="shared" si="310"/>
        <v>0</v>
      </c>
      <c r="CT84" s="62">
        <f t="shared" si="311"/>
        <v>112</v>
      </c>
      <c r="CU84" s="62">
        <f t="shared" si="311"/>
        <v>730311.68000000005</v>
      </c>
      <c r="CV84" s="61">
        <f t="shared" si="312"/>
        <v>112</v>
      </c>
    </row>
    <row r="85" spans="1:100" ht="30" x14ac:dyDescent="0.25">
      <c r="A85" s="30"/>
      <c r="B85" s="30">
        <v>52</v>
      </c>
      <c r="C85" s="76" t="s">
        <v>195</v>
      </c>
      <c r="D85" s="77">
        <v>11480</v>
      </c>
      <c r="E85" s="15">
        <v>7.77</v>
      </c>
      <c r="F85" s="31">
        <v>1</v>
      </c>
      <c r="G85" s="31"/>
      <c r="H85" s="77">
        <v>1.4</v>
      </c>
      <c r="I85" s="77">
        <v>1.68</v>
      </c>
      <c r="J85" s="77">
        <v>2.23</v>
      </c>
      <c r="K85" s="77">
        <v>2.57</v>
      </c>
      <c r="L85" s="18">
        <v>0</v>
      </c>
      <c r="M85" s="17">
        <f t="shared" si="270"/>
        <v>0</v>
      </c>
      <c r="N85" s="18">
        <v>0</v>
      </c>
      <c r="O85" s="17">
        <f t="shared" si="313"/>
        <v>0</v>
      </c>
      <c r="P85" s="18"/>
      <c r="Q85" s="17">
        <f t="shared" si="271"/>
        <v>0</v>
      </c>
      <c r="R85" s="16">
        <v>0</v>
      </c>
      <c r="S85" s="17">
        <f t="shared" si="272"/>
        <v>0</v>
      </c>
      <c r="T85" s="18">
        <v>0</v>
      </c>
      <c r="U85" s="17">
        <f t="shared" si="273"/>
        <v>0</v>
      </c>
      <c r="V85" s="16"/>
      <c r="W85" s="19">
        <f t="shared" si="274"/>
        <v>0</v>
      </c>
      <c r="X85" s="78"/>
      <c r="Y85" s="17">
        <f t="shared" si="314"/>
        <v>0</v>
      </c>
      <c r="Z85" s="18">
        <v>0</v>
      </c>
      <c r="AA85" s="17">
        <f t="shared" si="275"/>
        <v>0</v>
      </c>
      <c r="AB85" s="18">
        <v>0</v>
      </c>
      <c r="AC85" s="17">
        <f t="shared" si="276"/>
        <v>0</v>
      </c>
      <c r="AD85" s="18">
        <v>0</v>
      </c>
      <c r="AE85" s="17">
        <f t="shared" si="277"/>
        <v>0</v>
      </c>
      <c r="AF85" s="34">
        <v>0</v>
      </c>
      <c r="AG85" s="17">
        <f t="shared" si="278"/>
        <v>0</v>
      </c>
      <c r="AH85" s="16">
        <v>0</v>
      </c>
      <c r="AI85" s="17">
        <f t="shared" si="279"/>
        <v>0</v>
      </c>
      <c r="AJ85" s="21"/>
      <c r="AK85" s="17">
        <f t="shared" si="280"/>
        <v>0</v>
      </c>
      <c r="AL85" s="16"/>
      <c r="AM85" s="19">
        <f t="shared" si="281"/>
        <v>0</v>
      </c>
      <c r="AN85" s="18">
        <v>0</v>
      </c>
      <c r="AO85" s="17">
        <f t="shared" si="282"/>
        <v>0</v>
      </c>
      <c r="AP85" s="18">
        <v>0</v>
      </c>
      <c r="AQ85" s="17">
        <f t="shared" si="283"/>
        <v>0</v>
      </c>
      <c r="AR85" s="18"/>
      <c r="AS85" s="17">
        <f t="shared" si="284"/>
        <v>0</v>
      </c>
      <c r="AT85" s="18"/>
      <c r="AU85" s="17">
        <f t="shared" si="285"/>
        <v>0</v>
      </c>
      <c r="AV85" s="18"/>
      <c r="AW85" s="17">
        <f t="shared" si="286"/>
        <v>0</v>
      </c>
      <c r="AX85" s="16">
        <v>0</v>
      </c>
      <c r="AY85" s="17">
        <f t="shared" si="287"/>
        <v>0</v>
      </c>
      <c r="AZ85" s="18">
        <v>0</v>
      </c>
      <c r="BA85" s="17">
        <f t="shared" si="288"/>
        <v>0</v>
      </c>
      <c r="BB85" s="18">
        <v>0</v>
      </c>
      <c r="BC85" s="17">
        <f t="shared" si="289"/>
        <v>0</v>
      </c>
      <c r="BD85" s="18">
        <v>0</v>
      </c>
      <c r="BE85" s="17">
        <f t="shared" si="290"/>
        <v>0</v>
      </c>
      <c r="BF85" s="18">
        <v>0</v>
      </c>
      <c r="BG85" s="17">
        <f t="shared" si="291"/>
        <v>0</v>
      </c>
      <c r="BH85" s="18"/>
      <c r="BI85" s="17">
        <f t="shared" si="292"/>
        <v>0</v>
      </c>
      <c r="BJ85" s="18">
        <v>0</v>
      </c>
      <c r="BK85" s="17">
        <f t="shared" si="293"/>
        <v>0</v>
      </c>
      <c r="BL85" s="16">
        <v>0</v>
      </c>
      <c r="BM85" s="17">
        <f t="shared" si="294"/>
        <v>0</v>
      </c>
      <c r="BN85" s="32">
        <v>0</v>
      </c>
      <c r="BO85" s="17">
        <f t="shared" si="295"/>
        <v>0</v>
      </c>
      <c r="BP85" s="18">
        <v>0</v>
      </c>
      <c r="BQ85" s="17">
        <f t="shared" si="296"/>
        <v>0</v>
      </c>
      <c r="BR85" s="16">
        <v>0</v>
      </c>
      <c r="BS85" s="17">
        <f t="shared" si="297"/>
        <v>0</v>
      </c>
      <c r="BT85" s="16">
        <v>0</v>
      </c>
      <c r="BU85" s="17">
        <f t="shared" si="298"/>
        <v>0</v>
      </c>
      <c r="BV85" s="18">
        <v>0</v>
      </c>
      <c r="BW85" s="17">
        <f t="shared" si="299"/>
        <v>0</v>
      </c>
      <c r="BX85" s="16"/>
      <c r="BY85" s="17">
        <f t="shared" si="300"/>
        <v>0</v>
      </c>
      <c r="BZ85" s="18">
        <v>0</v>
      </c>
      <c r="CA85" s="17">
        <f t="shared" si="301"/>
        <v>0</v>
      </c>
      <c r="CB85" s="18">
        <v>0</v>
      </c>
      <c r="CC85" s="17">
        <f t="shared" si="302"/>
        <v>0</v>
      </c>
      <c r="CD85" s="18">
        <v>0</v>
      </c>
      <c r="CE85" s="17">
        <f t="shared" si="303"/>
        <v>0</v>
      </c>
      <c r="CF85" s="18">
        <v>0</v>
      </c>
      <c r="CG85" s="17">
        <f t="shared" si="304"/>
        <v>0</v>
      </c>
      <c r="CH85" s="18"/>
      <c r="CI85" s="17">
        <f t="shared" si="305"/>
        <v>0</v>
      </c>
      <c r="CJ85" s="16"/>
      <c r="CK85" s="17">
        <f t="shared" si="306"/>
        <v>0</v>
      </c>
      <c r="CL85" s="18">
        <v>0</v>
      </c>
      <c r="CM85" s="17">
        <f t="shared" si="307"/>
        <v>0</v>
      </c>
      <c r="CN85" s="16">
        <v>0</v>
      </c>
      <c r="CO85" s="17">
        <f t="shared" si="308"/>
        <v>0</v>
      </c>
      <c r="CP85" s="18">
        <v>0</v>
      </c>
      <c r="CQ85" s="17">
        <f t="shared" si="309"/>
        <v>0</v>
      </c>
      <c r="CR85" s="17"/>
      <c r="CS85" s="17">
        <f t="shared" si="310"/>
        <v>0</v>
      </c>
      <c r="CT85" s="62">
        <f t="shared" si="311"/>
        <v>0</v>
      </c>
      <c r="CU85" s="62">
        <f t="shared" si="311"/>
        <v>0</v>
      </c>
      <c r="CV85" s="61">
        <f t="shared" si="312"/>
        <v>0</v>
      </c>
    </row>
    <row r="86" spans="1:100" ht="45" x14ac:dyDescent="0.25">
      <c r="A86" s="30"/>
      <c r="B86" s="30">
        <v>53</v>
      </c>
      <c r="C86" s="76" t="s">
        <v>196</v>
      </c>
      <c r="D86" s="77">
        <v>11480</v>
      </c>
      <c r="E86" s="15">
        <v>6.3</v>
      </c>
      <c r="F86" s="31">
        <v>1</v>
      </c>
      <c r="G86" s="31"/>
      <c r="H86" s="77">
        <v>1.4</v>
      </c>
      <c r="I86" s="77">
        <v>1.68</v>
      </c>
      <c r="J86" s="77">
        <v>2.23</v>
      </c>
      <c r="K86" s="77">
        <v>2.57</v>
      </c>
      <c r="L86" s="18">
        <v>0</v>
      </c>
      <c r="M86" s="17">
        <f t="shared" si="270"/>
        <v>0</v>
      </c>
      <c r="N86" s="18">
        <v>0</v>
      </c>
      <c r="O86" s="17">
        <f t="shared" si="313"/>
        <v>0</v>
      </c>
      <c r="P86" s="18"/>
      <c r="Q86" s="17">
        <f t="shared" si="271"/>
        <v>0</v>
      </c>
      <c r="R86" s="16">
        <v>4</v>
      </c>
      <c r="S86" s="17">
        <f t="shared" si="272"/>
        <v>405014.39999999997</v>
      </c>
      <c r="T86" s="18">
        <v>0</v>
      </c>
      <c r="U86" s="17">
        <f t="shared" si="273"/>
        <v>0</v>
      </c>
      <c r="V86" s="16"/>
      <c r="W86" s="19">
        <f t="shared" si="274"/>
        <v>0</v>
      </c>
      <c r="X86" s="78"/>
      <c r="Y86" s="17">
        <f t="shared" si="314"/>
        <v>0</v>
      </c>
      <c r="Z86" s="18">
        <v>0</v>
      </c>
      <c r="AA86" s="17">
        <f t="shared" si="275"/>
        <v>0</v>
      </c>
      <c r="AB86" s="18">
        <v>0</v>
      </c>
      <c r="AC86" s="17">
        <f t="shared" si="276"/>
        <v>0</v>
      </c>
      <c r="AD86" s="18">
        <v>0</v>
      </c>
      <c r="AE86" s="17">
        <f t="shared" si="277"/>
        <v>0</v>
      </c>
      <c r="AF86" s="34"/>
      <c r="AG86" s="17">
        <f t="shared" si="278"/>
        <v>0</v>
      </c>
      <c r="AH86" s="16">
        <v>0</v>
      </c>
      <c r="AI86" s="17">
        <f t="shared" si="279"/>
        <v>0</v>
      </c>
      <c r="AJ86" s="21"/>
      <c r="AK86" s="17">
        <f t="shared" si="280"/>
        <v>0</v>
      </c>
      <c r="AL86" s="16"/>
      <c r="AM86" s="19">
        <f t="shared" si="281"/>
        <v>0</v>
      </c>
      <c r="AN86" s="18">
        <v>0</v>
      </c>
      <c r="AO86" s="17">
        <f t="shared" si="282"/>
        <v>0</v>
      </c>
      <c r="AP86" s="18">
        <v>0</v>
      </c>
      <c r="AQ86" s="17">
        <f t="shared" si="283"/>
        <v>0</v>
      </c>
      <c r="AR86" s="18"/>
      <c r="AS86" s="17">
        <f t="shared" si="284"/>
        <v>0</v>
      </c>
      <c r="AT86" s="18"/>
      <c r="AU86" s="17">
        <f t="shared" si="285"/>
        <v>0</v>
      </c>
      <c r="AV86" s="18"/>
      <c r="AW86" s="17">
        <f t="shared" si="286"/>
        <v>0</v>
      </c>
      <c r="AX86" s="16">
        <v>0</v>
      </c>
      <c r="AY86" s="17">
        <f t="shared" si="287"/>
        <v>0</v>
      </c>
      <c r="AZ86" s="18">
        <v>0</v>
      </c>
      <c r="BA86" s="17">
        <f t="shared" si="288"/>
        <v>0</v>
      </c>
      <c r="BB86" s="18">
        <v>0</v>
      </c>
      <c r="BC86" s="17">
        <f t="shared" si="289"/>
        <v>0</v>
      </c>
      <c r="BD86" s="18">
        <v>0</v>
      </c>
      <c r="BE86" s="17">
        <f t="shared" si="290"/>
        <v>0</v>
      </c>
      <c r="BF86" s="18">
        <v>0</v>
      </c>
      <c r="BG86" s="17">
        <f t="shared" si="291"/>
        <v>0</v>
      </c>
      <c r="BH86" s="18"/>
      <c r="BI86" s="17">
        <f t="shared" si="292"/>
        <v>0</v>
      </c>
      <c r="BJ86" s="18">
        <v>0</v>
      </c>
      <c r="BK86" s="17">
        <f t="shared" si="293"/>
        <v>0</v>
      </c>
      <c r="BL86" s="16">
        <v>0</v>
      </c>
      <c r="BM86" s="17">
        <f t="shared" si="294"/>
        <v>0</v>
      </c>
      <c r="BN86" s="32">
        <v>0</v>
      </c>
      <c r="BO86" s="17">
        <f t="shared" si="295"/>
        <v>0</v>
      </c>
      <c r="BP86" s="18">
        <v>0</v>
      </c>
      <c r="BQ86" s="17">
        <f t="shared" si="296"/>
        <v>0</v>
      </c>
      <c r="BR86" s="16">
        <v>0</v>
      </c>
      <c r="BS86" s="17">
        <f t="shared" si="297"/>
        <v>0</v>
      </c>
      <c r="BT86" s="16">
        <v>0</v>
      </c>
      <c r="BU86" s="17">
        <f t="shared" si="298"/>
        <v>0</v>
      </c>
      <c r="BV86" s="18">
        <v>0</v>
      </c>
      <c r="BW86" s="17">
        <f t="shared" si="299"/>
        <v>0</v>
      </c>
      <c r="BX86" s="16"/>
      <c r="BY86" s="17">
        <f t="shared" si="300"/>
        <v>0</v>
      </c>
      <c r="BZ86" s="18">
        <v>0</v>
      </c>
      <c r="CA86" s="17">
        <f t="shared" si="301"/>
        <v>0</v>
      </c>
      <c r="CB86" s="18">
        <v>0</v>
      </c>
      <c r="CC86" s="17">
        <f t="shared" si="302"/>
        <v>0</v>
      </c>
      <c r="CD86" s="18">
        <v>0</v>
      </c>
      <c r="CE86" s="17">
        <f t="shared" si="303"/>
        <v>0</v>
      </c>
      <c r="CF86" s="18">
        <v>0</v>
      </c>
      <c r="CG86" s="17">
        <f t="shared" si="304"/>
        <v>0</v>
      </c>
      <c r="CH86" s="18"/>
      <c r="CI86" s="17">
        <f t="shared" si="305"/>
        <v>0</v>
      </c>
      <c r="CJ86" s="16"/>
      <c r="CK86" s="17">
        <f t="shared" si="306"/>
        <v>0</v>
      </c>
      <c r="CL86" s="18">
        <v>0</v>
      </c>
      <c r="CM86" s="17">
        <f t="shared" si="307"/>
        <v>0</v>
      </c>
      <c r="CN86" s="16">
        <v>0</v>
      </c>
      <c r="CO86" s="17">
        <f t="shared" si="308"/>
        <v>0</v>
      </c>
      <c r="CP86" s="18">
        <v>0</v>
      </c>
      <c r="CQ86" s="17">
        <f t="shared" si="309"/>
        <v>0</v>
      </c>
      <c r="CR86" s="17"/>
      <c r="CS86" s="17">
        <f t="shared" si="310"/>
        <v>0</v>
      </c>
      <c r="CT86" s="62">
        <f t="shared" si="311"/>
        <v>4</v>
      </c>
      <c r="CU86" s="62">
        <f t="shared" si="311"/>
        <v>405014.39999999997</v>
      </c>
      <c r="CV86" s="61">
        <f t="shared" si="312"/>
        <v>4</v>
      </c>
    </row>
    <row r="87" spans="1:100" ht="60" x14ac:dyDescent="0.25">
      <c r="A87" s="30"/>
      <c r="B87" s="30">
        <v>54</v>
      </c>
      <c r="C87" s="76" t="s">
        <v>197</v>
      </c>
      <c r="D87" s="77">
        <v>11480</v>
      </c>
      <c r="E87" s="15">
        <v>0.45</v>
      </c>
      <c r="F87" s="31">
        <v>1</v>
      </c>
      <c r="G87" s="31"/>
      <c r="H87" s="77">
        <v>1.4</v>
      </c>
      <c r="I87" s="77">
        <v>1.68</v>
      </c>
      <c r="J87" s="77">
        <v>2.23</v>
      </c>
      <c r="K87" s="77">
        <v>2.57</v>
      </c>
      <c r="L87" s="18"/>
      <c r="M87" s="17">
        <f t="shared" si="270"/>
        <v>0</v>
      </c>
      <c r="N87" s="18"/>
      <c r="O87" s="17">
        <f t="shared" si="313"/>
        <v>0</v>
      </c>
      <c r="P87" s="18"/>
      <c r="Q87" s="17">
        <f t="shared" si="271"/>
        <v>0</v>
      </c>
      <c r="R87" s="16">
        <v>200</v>
      </c>
      <c r="S87" s="17">
        <f t="shared" si="272"/>
        <v>1446480</v>
      </c>
      <c r="T87" s="18"/>
      <c r="U87" s="17">
        <f t="shared" si="273"/>
        <v>0</v>
      </c>
      <c r="V87" s="16"/>
      <c r="W87" s="19">
        <f t="shared" si="274"/>
        <v>0</v>
      </c>
      <c r="X87" s="78"/>
      <c r="Y87" s="17">
        <f t="shared" si="314"/>
        <v>0</v>
      </c>
      <c r="Z87" s="18"/>
      <c r="AA87" s="17">
        <f t="shared" si="275"/>
        <v>0</v>
      </c>
      <c r="AB87" s="18"/>
      <c r="AC87" s="17">
        <f t="shared" si="276"/>
        <v>0</v>
      </c>
      <c r="AD87" s="18"/>
      <c r="AE87" s="17">
        <f t="shared" si="277"/>
        <v>0</v>
      </c>
      <c r="AF87" s="34">
        <v>33</v>
      </c>
      <c r="AG87" s="17">
        <f t="shared" si="278"/>
        <v>286403.03999999998</v>
      </c>
      <c r="AH87" s="16"/>
      <c r="AI87" s="17">
        <f t="shared" si="279"/>
        <v>0</v>
      </c>
      <c r="AJ87" s="21"/>
      <c r="AK87" s="17">
        <f t="shared" si="280"/>
        <v>0</v>
      </c>
      <c r="AL87" s="16"/>
      <c r="AM87" s="19">
        <f t="shared" si="281"/>
        <v>0</v>
      </c>
      <c r="AN87" s="18"/>
      <c r="AO87" s="17">
        <f t="shared" si="282"/>
        <v>0</v>
      </c>
      <c r="AP87" s="18"/>
      <c r="AQ87" s="17">
        <f t="shared" si="283"/>
        <v>0</v>
      </c>
      <c r="AR87" s="18"/>
      <c r="AS87" s="17">
        <f t="shared" si="284"/>
        <v>0</v>
      </c>
      <c r="AT87" s="18"/>
      <c r="AU87" s="17">
        <f t="shared" si="285"/>
        <v>0</v>
      </c>
      <c r="AV87" s="18"/>
      <c r="AW87" s="17">
        <f t="shared" si="286"/>
        <v>0</v>
      </c>
      <c r="AX87" s="16"/>
      <c r="AY87" s="17">
        <f t="shared" si="287"/>
        <v>0</v>
      </c>
      <c r="AZ87" s="18"/>
      <c r="BA87" s="17">
        <f t="shared" si="288"/>
        <v>0</v>
      </c>
      <c r="BB87" s="18"/>
      <c r="BC87" s="17">
        <f t="shared" si="289"/>
        <v>0</v>
      </c>
      <c r="BD87" s="18"/>
      <c r="BE87" s="17">
        <f t="shared" si="290"/>
        <v>0</v>
      </c>
      <c r="BF87" s="18"/>
      <c r="BG87" s="17">
        <f t="shared" si="291"/>
        <v>0</v>
      </c>
      <c r="BH87" s="18"/>
      <c r="BI87" s="17">
        <f t="shared" si="292"/>
        <v>0</v>
      </c>
      <c r="BJ87" s="18"/>
      <c r="BK87" s="17">
        <f t="shared" si="293"/>
        <v>0</v>
      </c>
      <c r="BL87" s="16"/>
      <c r="BM87" s="17">
        <f t="shared" si="294"/>
        <v>0</v>
      </c>
      <c r="BN87" s="32"/>
      <c r="BO87" s="17">
        <f t="shared" si="295"/>
        <v>0</v>
      </c>
      <c r="BP87" s="18"/>
      <c r="BQ87" s="17">
        <f t="shared" si="296"/>
        <v>0</v>
      </c>
      <c r="BR87" s="16"/>
      <c r="BS87" s="17">
        <f t="shared" si="297"/>
        <v>0</v>
      </c>
      <c r="BT87" s="16"/>
      <c r="BU87" s="17">
        <f t="shared" si="298"/>
        <v>0</v>
      </c>
      <c r="BV87" s="18"/>
      <c r="BW87" s="17">
        <f t="shared" si="299"/>
        <v>0</v>
      </c>
      <c r="BX87" s="16"/>
      <c r="BY87" s="17">
        <f t="shared" si="300"/>
        <v>0</v>
      </c>
      <c r="BZ87" s="18"/>
      <c r="CA87" s="17">
        <f t="shared" si="301"/>
        <v>0</v>
      </c>
      <c r="CB87" s="18"/>
      <c r="CC87" s="17">
        <f t="shared" si="302"/>
        <v>0</v>
      </c>
      <c r="CD87" s="18"/>
      <c r="CE87" s="17">
        <f t="shared" si="303"/>
        <v>0</v>
      </c>
      <c r="CF87" s="18"/>
      <c r="CG87" s="17">
        <f t="shared" si="304"/>
        <v>0</v>
      </c>
      <c r="CH87" s="18"/>
      <c r="CI87" s="17">
        <f t="shared" si="305"/>
        <v>0</v>
      </c>
      <c r="CJ87" s="16"/>
      <c r="CK87" s="17">
        <f t="shared" si="306"/>
        <v>0</v>
      </c>
      <c r="CL87" s="18"/>
      <c r="CM87" s="17">
        <f t="shared" si="307"/>
        <v>0</v>
      </c>
      <c r="CN87" s="16"/>
      <c r="CO87" s="17">
        <f t="shared" si="308"/>
        <v>0</v>
      </c>
      <c r="CP87" s="18"/>
      <c r="CQ87" s="17">
        <f t="shared" si="309"/>
        <v>0</v>
      </c>
      <c r="CR87" s="17"/>
      <c r="CS87" s="17">
        <f t="shared" si="310"/>
        <v>0</v>
      </c>
      <c r="CT87" s="62">
        <f t="shared" si="311"/>
        <v>233</v>
      </c>
      <c r="CU87" s="62">
        <f t="shared" si="311"/>
        <v>1732883.04</v>
      </c>
      <c r="CV87" s="61">
        <f t="shared" si="312"/>
        <v>233</v>
      </c>
    </row>
    <row r="88" spans="1:100" ht="60" x14ac:dyDescent="0.25">
      <c r="A88" s="30"/>
      <c r="B88" s="30">
        <v>55</v>
      </c>
      <c r="C88" s="76" t="s">
        <v>198</v>
      </c>
      <c r="D88" s="77">
        <v>11480</v>
      </c>
      <c r="E88" s="15">
        <v>1.2</v>
      </c>
      <c r="F88" s="31">
        <v>1</v>
      </c>
      <c r="G88" s="31"/>
      <c r="H88" s="77">
        <v>1.4</v>
      </c>
      <c r="I88" s="77">
        <v>1.68</v>
      </c>
      <c r="J88" s="77">
        <v>2.23</v>
      </c>
      <c r="K88" s="77">
        <v>2.57</v>
      </c>
      <c r="L88" s="18"/>
      <c r="M88" s="17">
        <f t="shared" si="270"/>
        <v>0</v>
      </c>
      <c r="N88" s="18"/>
      <c r="O88" s="17">
        <f t="shared" si="313"/>
        <v>0</v>
      </c>
      <c r="P88" s="18"/>
      <c r="Q88" s="17">
        <f t="shared" si="271"/>
        <v>0</v>
      </c>
      <c r="R88" s="16">
        <v>30</v>
      </c>
      <c r="S88" s="17">
        <f t="shared" si="272"/>
        <v>578592</v>
      </c>
      <c r="T88" s="18"/>
      <c r="U88" s="17">
        <f t="shared" si="273"/>
        <v>0</v>
      </c>
      <c r="V88" s="16"/>
      <c r="W88" s="19">
        <f t="shared" si="274"/>
        <v>0</v>
      </c>
      <c r="X88" s="78"/>
      <c r="Y88" s="17">
        <f t="shared" si="314"/>
        <v>0</v>
      </c>
      <c r="Z88" s="18"/>
      <c r="AA88" s="17">
        <f t="shared" si="275"/>
        <v>0</v>
      </c>
      <c r="AB88" s="18"/>
      <c r="AC88" s="17">
        <f t="shared" si="276"/>
        <v>0</v>
      </c>
      <c r="AD88" s="18"/>
      <c r="AE88" s="17">
        <f t="shared" si="277"/>
        <v>0</v>
      </c>
      <c r="AF88" s="34">
        <v>26</v>
      </c>
      <c r="AG88" s="17">
        <f t="shared" si="278"/>
        <v>601735.67999999993</v>
      </c>
      <c r="AH88" s="16"/>
      <c r="AI88" s="17">
        <f t="shared" si="279"/>
        <v>0</v>
      </c>
      <c r="AJ88" s="21"/>
      <c r="AK88" s="17">
        <f t="shared" si="280"/>
        <v>0</v>
      </c>
      <c r="AL88" s="16"/>
      <c r="AM88" s="19">
        <f t="shared" si="281"/>
        <v>0</v>
      </c>
      <c r="AN88" s="18"/>
      <c r="AO88" s="17">
        <f t="shared" si="282"/>
        <v>0</v>
      </c>
      <c r="AP88" s="18"/>
      <c r="AQ88" s="17">
        <f t="shared" si="283"/>
        <v>0</v>
      </c>
      <c r="AR88" s="18"/>
      <c r="AS88" s="17">
        <f t="shared" si="284"/>
        <v>0</v>
      </c>
      <c r="AT88" s="18"/>
      <c r="AU88" s="17">
        <f t="shared" si="285"/>
        <v>0</v>
      </c>
      <c r="AV88" s="18"/>
      <c r="AW88" s="17">
        <f t="shared" si="286"/>
        <v>0</v>
      </c>
      <c r="AX88" s="16"/>
      <c r="AY88" s="17">
        <f t="shared" si="287"/>
        <v>0</v>
      </c>
      <c r="AZ88" s="18"/>
      <c r="BA88" s="17">
        <f t="shared" si="288"/>
        <v>0</v>
      </c>
      <c r="BB88" s="18"/>
      <c r="BC88" s="17">
        <f t="shared" si="289"/>
        <v>0</v>
      </c>
      <c r="BD88" s="18"/>
      <c r="BE88" s="17">
        <f t="shared" si="290"/>
        <v>0</v>
      </c>
      <c r="BF88" s="18"/>
      <c r="BG88" s="17">
        <f t="shared" si="291"/>
        <v>0</v>
      </c>
      <c r="BH88" s="18"/>
      <c r="BI88" s="17">
        <f t="shared" si="292"/>
        <v>0</v>
      </c>
      <c r="BJ88" s="18"/>
      <c r="BK88" s="17">
        <f t="shared" si="293"/>
        <v>0</v>
      </c>
      <c r="BL88" s="16"/>
      <c r="BM88" s="17">
        <f t="shared" si="294"/>
        <v>0</v>
      </c>
      <c r="BN88" s="32"/>
      <c r="BO88" s="17">
        <f t="shared" si="295"/>
        <v>0</v>
      </c>
      <c r="BP88" s="18"/>
      <c r="BQ88" s="17">
        <f t="shared" si="296"/>
        <v>0</v>
      </c>
      <c r="BR88" s="16"/>
      <c r="BS88" s="17">
        <f t="shared" si="297"/>
        <v>0</v>
      </c>
      <c r="BT88" s="16"/>
      <c r="BU88" s="17">
        <f t="shared" si="298"/>
        <v>0</v>
      </c>
      <c r="BV88" s="18"/>
      <c r="BW88" s="17">
        <f t="shared" si="299"/>
        <v>0</v>
      </c>
      <c r="BX88" s="16"/>
      <c r="BY88" s="17">
        <f t="shared" si="300"/>
        <v>0</v>
      </c>
      <c r="BZ88" s="18"/>
      <c r="CA88" s="17">
        <f t="shared" si="301"/>
        <v>0</v>
      </c>
      <c r="CB88" s="18"/>
      <c r="CC88" s="17">
        <f t="shared" si="302"/>
        <v>0</v>
      </c>
      <c r="CD88" s="18"/>
      <c r="CE88" s="17">
        <f t="shared" si="303"/>
        <v>0</v>
      </c>
      <c r="CF88" s="18"/>
      <c r="CG88" s="17">
        <f t="shared" si="304"/>
        <v>0</v>
      </c>
      <c r="CH88" s="18"/>
      <c r="CI88" s="17">
        <f t="shared" si="305"/>
        <v>0</v>
      </c>
      <c r="CJ88" s="16"/>
      <c r="CK88" s="17">
        <f t="shared" si="306"/>
        <v>0</v>
      </c>
      <c r="CL88" s="18"/>
      <c r="CM88" s="17">
        <f t="shared" si="307"/>
        <v>0</v>
      </c>
      <c r="CN88" s="16"/>
      <c r="CO88" s="17">
        <f t="shared" si="308"/>
        <v>0</v>
      </c>
      <c r="CP88" s="18"/>
      <c r="CQ88" s="17">
        <f t="shared" si="309"/>
        <v>0</v>
      </c>
      <c r="CR88" s="17"/>
      <c r="CS88" s="17">
        <f t="shared" si="310"/>
        <v>0</v>
      </c>
      <c r="CT88" s="62">
        <f t="shared" si="311"/>
        <v>56</v>
      </c>
      <c r="CU88" s="62">
        <f t="shared" si="311"/>
        <v>1180327.68</v>
      </c>
      <c r="CV88" s="61">
        <f t="shared" si="312"/>
        <v>56</v>
      </c>
    </row>
    <row r="89" spans="1:100" ht="60" x14ac:dyDescent="0.25">
      <c r="A89" s="30"/>
      <c r="B89" s="30">
        <v>56</v>
      </c>
      <c r="C89" s="76" t="s">
        <v>199</v>
      </c>
      <c r="D89" s="77">
        <v>11480</v>
      </c>
      <c r="E89" s="15">
        <v>2.19</v>
      </c>
      <c r="F89" s="31">
        <v>1</v>
      </c>
      <c r="G89" s="31"/>
      <c r="H89" s="77">
        <v>1.4</v>
      </c>
      <c r="I89" s="77">
        <v>1.68</v>
      </c>
      <c r="J89" s="77">
        <v>2.23</v>
      </c>
      <c r="K89" s="77">
        <v>2.57</v>
      </c>
      <c r="L89" s="18">
        <v>0</v>
      </c>
      <c r="M89" s="17">
        <f t="shared" si="270"/>
        <v>0</v>
      </c>
      <c r="N89" s="18">
        <v>0</v>
      </c>
      <c r="O89" s="17">
        <f t="shared" si="313"/>
        <v>0</v>
      </c>
      <c r="P89" s="18"/>
      <c r="Q89" s="17">
        <f t="shared" si="271"/>
        <v>0</v>
      </c>
      <c r="R89" s="16">
        <v>14</v>
      </c>
      <c r="S89" s="17">
        <f t="shared" si="272"/>
        <v>492767.51999999996</v>
      </c>
      <c r="T89" s="18">
        <v>0</v>
      </c>
      <c r="U89" s="17">
        <f t="shared" si="273"/>
        <v>0</v>
      </c>
      <c r="V89" s="16"/>
      <c r="W89" s="19">
        <f t="shared" si="274"/>
        <v>0</v>
      </c>
      <c r="X89" s="78"/>
      <c r="Y89" s="17">
        <f t="shared" si="314"/>
        <v>0</v>
      </c>
      <c r="Z89" s="18">
        <v>0</v>
      </c>
      <c r="AA89" s="17">
        <f t="shared" si="275"/>
        <v>0</v>
      </c>
      <c r="AB89" s="18">
        <v>0</v>
      </c>
      <c r="AC89" s="17">
        <f t="shared" si="276"/>
        <v>0</v>
      </c>
      <c r="AD89" s="18"/>
      <c r="AE89" s="17">
        <f t="shared" si="277"/>
        <v>0</v>
      </c>
      <c r="AF89" s="34">
        <v>38</v>
      </c>
      <c r="AG89" s="17">
        <f t="shared" si="278"/>
        <v>1605014.2079999999</v>
      </c>
      <c r="AH89" s="16">
        <v>0</v>
      </c>
      <c r="AI89" s="17">
        <f t="shared" si="279"/>
        <v>0</v>
      </c>
      <c r="AJ89" s="21"/>
      <c r="AK89" s="17">
        <f t="shared" si="280"/>
        <v>0</v>
      </c>
      <c r="AL89" s="16"/>
      <c r="AM89" s="19">
        <f t="shared" si="281"/>
        <v>0</v>
      </c>
      <c r="AN89" s="18">
        <v>0</v>
      </c>
      <c r="AO89" s="17">
        <f t="shared" si="282"/>
        <v>0</v>
      </c>
      <c r="AP89" s="18">
        <v>0</v>
      </c>
      <c r="AQ89" s="17">
        <f t="shared" si="283"/>
        <v>0</v>
      </c>
      <c r="AR89" s="18"/>
      <c r="AS89" s="17">
        <f t="shared" si="284"/>
        <v>0</v>
      </c>
      <c r="AT89" s="18"/>
      <c r="AU89" s="17">
        <f t="shared" si="285"/>
        <v>0</v>
      </c>
      <c r="AV89" s="18"/>
      <c r="AW89" s="17">
        <f t="shared" si="286"/>
        <v>0</v>
      </c>
      <c r="AX89" s="16">
        <v>0</v>
      </c>
      <c r="AY89" s="17">
        <f t="shared" si="287"/>
        <v>0</v>
      </c>
      <c r="AZ89" s="18">
        <v>0</v>
      </c>
      <c r="BA89" s="17">
        <f t="shared" si="288"/>
        <v>0</v>
      </c>
      <c r="BB89" s="18">
        <v>0</v>
      </c>
      <c r="BC89" s="17">
        <f t="shared" si="289"/>
        <v>0</v>
      </c>
      <c r="BD89" s="18">
        <v>0</v>
      </c>
      <c r="BE89" s="17">
        <f t="shared" si="290"/>
        <v>0</v>
      </c>
      <c r="BF89" s="18">
        <v>0</v>
      </c>
      <c r="BG89" s="17">
        <f t="shared" si="291"/>
        <v>0</v>
      </c>
      <c r="BH89" s="18"/>
      <c r="BI89" s="17">
        <f t="shared" si="292"/>
        <v>0</v>
      </c>
      <c r="BJ89" s="18">
        <v>0</v>
      </c>
      <c r="BK89" s="17">
        <f t="shared" si="293"/>
        <v>0</v>
      </c>
      <c r="BL89" s="16">
        <v>0</v>
      </c>
      <c r="BM89" s="17">
        <f t="shared" si="294"/>
        <v>0</v>
      </c>
      <c r="BN89" s="32">
        <v>0</v>
      </c>
      <c r="BO89" s="17">
        <f t="shared" si="295"/>
        <v>0</v>
      </c>
      <c r="BP89" s="18">
        <v>0</v>
      </c>
      <c r="BQ89" s="17">
        <f t="shared" si="296"/>
        <v>0</v>
      </c>
      <c r="BR89" s="16">
        <v>0</v>
      </c>
      <c r="BS89" s="17">
        <f t="shared" si="297"/>
        <v>0</v>
      </c>
      <c r="BT89" s="16">
        <v>0</v>
      </c>
      <c r="BU89" s="17">
        <f t="shared" si="298"/>
        <v>0</v>
      </c>
      <c r="BV89" s="18">
        <v>0</v>
      </c>
      <c r="BW89" s="17">
        <f t="shared" si="299"/>
        <v>0</v>
      </c>
      <c r="BX89" s="16"/>
      <c r="BY89" s="17">
        <f t="shared" si="300"/>
        <v>0</v>
      </c>
      <c r="BZ89" s="18">
        <v>0</v>
      </c>
      <c r="CA89" s="17">
        <f t="shared" si="301"/>
        <v>0</v>
      </c>
      <c r="CB89" s="18">
        <v>0</v>
      </c>
      <c r="CC89" s="17">
        <f t="shared" si="302"/>
        <v>0</v>
      </c>
      <c r="CD89" s="18">
        <v>0</v>
      </c>
      <c r="CE89" s="17">
        <f t="shared" si="303"/>
        <v>0</v>
      </c>
      <c r="CF89" s="18">
        <v>0</v>
      </c>
      <c r="CG89" s="17">
        <f t="shared" si="304"/>
        <v>0</v>
      </c>
      <c r="CH89" s="18"/>
      <c r="CI89" s="17">
        <f t="shared" si="305"/>
        <v>0</v>
      </c>
      <c r="CJ89" s="16"/>
      <c r="CK89" s="17">
        <f t="shared" si="306"/>
        <v>0</v>
      </c>
      <c r="CL89" s="18">
        <v>0</v>
      </c>
      <c r="CM89" s="17">
        <f t="shared" si="307"/>
        <v>0</v>
      </c>
      <c r="CN89" s="16">
        <v>0</v>
      </c>
      <c r="CO89" s="17">
        <f t="shared" si="308"/>
        <v>0</v>
      </c>
      <c r="CP89" s="18">
        <v>0</v>
      </c>
      <c r="CQ89" s="17">
        <f t="shared" si="309"/>
        <v>0</v>
      </c>
      <c r="CR89" s="17"/>
      <c r="CS89" s="17">
        <f t="shared" si="310"/>
        <v>0</v>
      </c>
      <c r="CT89" s="62">
        <f t="shared" si="311"/>
        <v>52</v>
      </c>
      <c r="CU89" s="62">
        <f t="shared" si="311"/>
        <v>2097781.7279999997</v>
      </c>
      <c r="CV89" s="61">
        <f t="shared" si="312"/>
        <v>52</v>
      </c>
    </row>
    <row r="90" spans="1:100" ht="60" x14ac:dyDescent="0.25">
      <c r="A90" s="30"/>
      <c r="B90" s="30">
        <v>57</v>
      </c>
      <c r="C90" s="76" t="s">
        <v>200</v>
      </c>
      <c r="D90" s="77">
        <v>11480</v>
      </c>
      <c r="E90" s="15">
        <v>3.65</v>
      </c>
      <c r="F90" s="31">
        <v>1</v>
      </c>
      <c r="G90" s="31"/>
      <c r="H90" s="77">
        <v>1.4</v>
      </c>
      <c r="I90" s="77">
        <v>1.68</v>
      </c>
      <c r="J90" s="77">
        <v>2.23</v>
      </c>
      <c r="K90" s="77">
        <v>2.57</v>
      </c>
      <c r="L90" s="18"/>
      <c r="M90" s="17">
        <f t="shared" si="270"/>
        <v>0</v>
      </c>
      <c r="N90" s="18"/>
      <c r="O90" s="17">
        <f t="shared" si="313"/>
        <v>0</v>
      </c>
      <c r="P90" s="18"/>
      <c r="Q90" s="17">
        <f t="shared" si="271"/>
        <v>0</v>
      </c>
      <c r="R90" s="16">
        <v>45</v>
      </c>
      <c r="S90" s="17">
        <f t="shared" si="272"/>
        <v>2639826</v>
      </c>
      <c r="T90" s="18"/>
      <c r="U90" s="17">
        <f t="shared" si="273"/>
        <v>0</v>
      </c>
      <c r="V90" s="16"/>
      <c r="W90" s="19">
        <f t="shared" si="274"/>
        <v>0</v>
      </c>
      <c r="X90" s="78"/>
      <c r="Y90" s="17">
        <f t="shared" si="314"/>
        <v>0</v>
      </c>
      <c r="Z90" s="18"/>
      <c r="AA90" s="17">
        <f t="shared" si="275"/>
        <v>0</v>
      </c>
      <c r="AB90" s="18"/>
      <c r="AC90" s="17">
        <f t="shared" si="276"/>
        <v>0</v>
      </c>
      <c r="AD90" s="18"/>
      <c r="AE90" s="17">
        <f t="shared" si="277"/>
        <v>0</v>
      </c>
      <c r="AF90" s="34">
        <v>45</v>
      </c>
      <c r="AG90" s="17">
        <f t="shared" si="278"/>
        <v>3167791.1999999997</v>
      </c>
      <c r="AH90" s="16"/>
      <c r="AI90" s="17">
        <f t="shared" si="279"/>
        <v>0</v>
      </c>
      <c r="AJ90" s="21"/>
      <c r="AK90" s="17">
        <f t="shared" si="280"/>
        <v>0</v>
      </c>
      <c r="AL90" s="16"/>
      <c r="AM90" s="19">
        <f t="shared" si="281"/>
        <v>0</v>
      </c>
      <c r="AN90" s="18"/>
      <c r="AO90" s="17">
        <f t="shared" si="282"/>
        <v>0</v>
      </c>
      <c r="AP90" s="18"/>
      <c r="AQ90" s="17">
        <f t="shared" si="283"/>
        <v>0</v>
      </c>
      <c r="AR90" s="18"/>
      <c r="AS90" s="17">
        <f t="shared" si="284"/>
        <v>0</v>
      </c>
      <c r="AT90" s="18"/>
      <c r="AU90" s="17">
        <f t="shared" si="285"/>
        <v>0</v>
      </c>
      <c r="AV90" s="18"/>
      <c r="AW90" s="17">
        <f t="shared" si="286"/>
        <v>0</v>
      </c>
      <c r="AX90" s="16"/>
      <c r="AY90" s="17">
        <f t="shared" si="287"/>
        <v>0</v>
      </c>
      <c r="AZ90" s="18"/>
      <c r="BA90" s="17">
        <f t="shared" si="288"/>
        <v>0</v>
      </c>
      <c r="BB90" s="18"/>
      <c r="BC90" s="17">
        <f t="shared" si="289"/>
        <v>0</v>
      </c>
      <c r="BD90" s="18"/>
      <c r="BE90" s="17">
        <f t="shared" si="290"/>
        <v>0</v>
      </c>
      <c r="BF90" s="18"/>
      <c r="BG90" s="17">
        <f t="shared" si="291"/>
        <v>0</v>
      </c>
      <c r="BH90" s="18"/>
      <c r="BI90" s="17">
        <f t="shared" si="292"/>
        <v>0</v>
      </c>
      <c r="BJ90" s="18"/>
      <c r="BK90" s="17">
        <f t="shared" si="293"/>
        <v>0</v>
      </c>
      <c r="BL90" s="16"/>
      <c r="BM90" s="17">
        <f t="shared" si="294"/>
        <v>0</v>
      </c>
      <c r="BN90" s="32"/>
      <c r="BO90" s="17">
        <f t="shared" si="295"/>
        <v>0</v>
      </c>
      <c r="BP90" s="18"/>
      <c r="BQ90" s="17">
        <f t="shared" si="296"/>
        <v>0</v>
      </c>
      <c r="BR90" s="16"/>
      <c r="BS90" s="17">
        <f t="shared" si="297"/>
        <v>0</v>
      </c>
      <c r="BT90" s="16"/>
      <c r="BU90" s="17">
        <f t="shared" si="298"/>
        <v>0</v>
      </c>
      <c r="BV90" s="18"/>
      <c r="BW90" s="17">
        <f t="shared" si="299"/>
        <v>0</v>
      </c>
      <c r="BX90" s="16"/>
      <c r="BY90" s="17">
        <f t="shared" si="300"/>
        <v>0</v>
      </c>
      <c r="BZ90" s="18"/>
      <c r="CA90" s="17">
        <f t="shared" si="301"/>
        <v>0</v>
      </c>
      <c r="CB90" s="18"/>
      <c r="CC90" s="17">
        <f t="shared" si="302"/>
        <v>0</v>
      </c>
      <c r="CD90" s="18"/>
      <c r="CE90" s="17">
        <f t="shared" si="303"/>
        <v>0</v>
      </c>
      <c r="CF90" s="18"/>
      <c r="CG90" s="17">
        <f t="shared" si="304"/>
        <v>0</v>
      </c>
      <c r="CH90" s="18"/>
      <c r="CI90" s="17">
        <f t="shared" si="305"/>
        <v>0</v>
      </c>
      <c r="CJ90" s="16"/>
      <c r="CK90" s="17">
        <f t="shared" si="306"/>
        <v>0</v>
      </c>
      <c r="CL90" s="18"/>
      <c r="CM90" s="17">
        <f t="shared" si="307"/>
        <v>0</v>
      </c>
      <c r="CN90" s="16"/>
      <c r="CO90" s="17">
        <f t="shared" si="308"/>
        <v>0</v>
      </c>
      <c r="CP90" s="18"/>
      <c r="CQ90" s="17">
        <f t="shared" si="309"/>
        <v>0</v>
      </c>
      <c r="CR90" s="17"/>
      <c r="CS90" s="17">
        <f t="shared" si="310"/>
        <v>0</v>
      </c>
      <c r="CT90" s="62">
        <f t="shared" si="311"/>
        <v>90</v>
      </c>
      <c r="CU90" s="62">
        <f t="shared" si="311"/>
        <v>5807617.1999999993</v>
      </c>
      <c r="CV90" s="61">
        <f t="shared" si="312"/>
        <v>90</v>
      </c>
    </row>
    <row r="91" spans="1:100" ht="60" x14ac:dyDescent="0.25">
      <c r="A91" s="30"/>
      <c r="B91" s="30">
        <v>58</v>
      </c>
      <c r="C91" s="76" t="s">
        <v>201</v>
      </c>
      <c r="D91" s="77">
        <v>11480</v>
      </c>
      <c r="E91" s="15">
        <v>5.05</v>
      </c>
      <c r="F91" s="31">
        <v>1</v>
      </c>
      <c r="G91" s="31"/>
      <c r="H91" s="77">
        <v>1.4</v>
      </c>
      <c r="I91" s="77">
        <v>1.68</v>
      </c>
      <c r="J91" s="77">
        <v>2.23</v>
      </c>
      <c r="K91" s="77">
        <v>2.57</v>
      </c>
      <c r="L91" s="18"/>
      <c r="M91" s="17">
        <f t="shared" si="270"/>
        <v>0</v>
      </c>
      <c r="N91" s="18"/>
      <c r="O91" s="17">
        <f t="shared" si="313"/>
        <v>0</v>
      </c>
      <c r="P91" s="18"/>
      <c r="Q91" s="17">
        <f t="shared" si="271"/>
        <v>0</v>
      </c>
      <c r="R91" s="16">
        <v>65</v>
      </c>
      <c r="S91" s="17">
        <f t="shared" si="272"/>
        <v>5275634</v>
      </c>
      <c r="T91" s="18"/>
      <c r="U91" s="17">
        <f t="shared" si="273"/>
        <v>0</v>
      </c>
      <c r="V91" s="16"/>
      <c r="W91" s="19">
        <f t="shared" si="274"/>
        <v>0</v>
      </c>
      <c r="X91" s="78"/>
      <c r="Y91" s="17">
        <f t="shared" si="314"/>
        <v>0</v>
      </c>
      <c r="Z91" s="18"/>
      <c r="AA91" s="17">
        <f t="shared" si="275"/>
        <v>0</v>
      </c>
      <c r="AB91" s="18"/>
      <c r="AC91" s="17">
        <f t="shared" si="276"/>
        <v>0</v>
      </c>
      <c r="AD91" s="18"/>
      <c r="AE91" s="17">
        <f t="shared" si="277"/>
        <v>0</v>
      </c>
      <c r="AF91" s="34">
        <v>69</v>
      </c>
      <c r="AG91" s="17">
        <f t="shared" si="278"/>
        <v>6720346.0800000001</v>
      </c>
      <c r="AH91" s="16"/>
      <c r="AI91" s="17">
        <f t="shared" si="279"/>
        <v>0</v>
      </c>
      <c r="AJ91" s="21"/>
      <c r="AK91" s="17">
        <f t="shared" si="280"/>
        <v>0</v>
      </c>
      <c r="AL91" s="16"/>
      <c r="AM91" s="19">
        <f t="shared" si="281"/>
        <v>0</v>
      </c>
      <c r="AN91" s="18"/>
      <c r="AO91" s="17">
        <f t="shared" si="282"/>
        <v>0</v>
      </c>
      <c r="AP91" s="18"/>
      <c r="AQ91" s="17">
        <f t="shared" si="283"/>
        <v>0</v>
      </c>
      <c r="AR91" s="18"/>
      <c r="AS91" s="17">
        <f t="shared" si="284"/>
        <v>0</v>
      </c>
      <c r="AT91" s="18"/>
      <c r="AU91" s="17">
        <f t="shared" si="285"/>
        <v>0</v>
      </c>
      <c r="AV91" s="18"/>
      <c r="AW91" s="17">
        <f t="shared" si="286"/>
        <v>0</v>
      </c>
      <c r="AX91" s="16"/>
      <c r="AY91" s="17">
        <f t="shared" si="287"/>
        <v>0</v>
      </c>
      <c r="AZ91" s="18"/>
      <c r="BA91" s="17">
        <f t="shared" si="288"/>
        <v>0</v>
      </c>
      <c r="BB91" s="18"/>
      <c r="BC91" s="17">
        <f t="shared" si="289"/>
        <v>0</v>
      </c>
      <c r="BD91" s="18"/>
      <c r="BE91" s="17">
        <f t="shared" si="290"/>
        <v>0</v>
      </c>
      <c r="BF91" s="18"/>
      <c r="BG91" s="17">
        <f t="shared" si="291"/>
        <v>0</v>
      </c>
      <c r="BH91" s="18"/>
      <c r="BI91" s="17">
        <f t="shared" si="292"/>
        <v>0</v>
      </c>
      <c r="BJ91" s="18"/>
      <c r="BK91" s="17">
        <f t="shared" si="293"/>
        <v>0</v>
      </c>
      <c r="BL91" s="16"/>
      <c r="BM91" s="17">
        <f t="shared" si="294"/>
        <v>0</v>
      </c>
      <c r="BN91" s="32"/>
      <c r="BO91" s="17">
        <f t="shared" si="295"/>
        <v>0</v>
      </c>
      <c r="BP91" s="18"/>
      <c r="BQ91" s="17">
        <f t="shared" si="296"/>
        <v>0</v>
      </c>
      <c r="BR91" s="16"/>
      <c r="BS91" s="17">
        <f t="shared" si="297"/>
        <v>0</v>
      </c>
      <c r="BT91" s="16"/>
      <c r="BU91" s="17">
        <f t="shared" si="298"/>
        <v>0</v>
      </c>
      <c r="BV91" s="18"/>
      <c r="BW91" s="17">
        <f t="shared" si="299"/>
        <v>0</v>
      </c>
      <c r="BX91" s="16"/>
      <c r="BY91" s="17">
        <f t="shared" si="300"/>
        <v>0</v>
      </c>
      <c r="BZ91" s="18"/>
      <c r="CA91" s="17">
        <f t="shared" si="301"/>
        <v>0</v>
      </c>
      <c r="CB91" s="18"/>
      <c r="CC91" s="17">
        <f t="shared" si="302"/>
        <v>0</v>
      </c>
      <c r="CD91" s="18"/>
      <c r="CE91" s="17">
        <f t="shared" si="303"/>
        <v>0</v>
      </c>
      <c r="CF91" s="18"/>
      <c r="CG91" s="17">
        <f t="shared" si="304"/>
        <v>0</v>
      </c>
      <c r="CH91" s="18"/>
      <c r="CI91" s="17">
        <f t="shared" si="305"/>
        <v>0</v>
      </c>
      <c r="CJ91" s="16"/>
      <c r="CK91" s="17">
        <f t="shared" si="306"/>
        <v>0</v>
      </c>
      <c r="CL91" s="18"/>
      <c r="CM91" s="17">
        <f t="shared" si="307"/>
        <v>0</v>
      </c>
      <c r="CN91" s="16"/>
      <c r="CO91" s="17">
        <f t="shared" si="308"/>
        <v>0</v>
      </c>
      <c r="CP91" s="18"/>
      <c r="CQ91" s="17">
        <f t="shared" si="309"/>
        <v>0</v>
      </c>
      <c r="CR91" s="17"/>
      <c r="CS91" s="17">
        <f t="shared" si="310"/>
        <v>0</v>
      </c>
      <c r="CT91" s="62">
        <f t="shared" si="311"/>
        <v>134</v>
      </c>
      <c r="CU91" s="62">
        <f t="shared" si="311"/>
        <v>11995980.08</v>
      </c>
      <c r="CV91" s="61">
        <f t="shared" si="312"/>
        <v>134</v>
      </c>
    </row>
    <row r="92" spans="1:100" ht="60" x14ac:dyDescent="0.25">
      <c r="A92" s="30"/>
      <c r="B92" s="30">
        <v>59</v>
      </c>
      <c r="C92" s="76" t="s">
        <v>202</v>
      </c>
      <c r="D92" s="77">
        <v>11480</v>
      </c>
      <c r="E92" s="15">
        <v>7.06</v>
      </c>
      <c r="F92" s="31">
        <v>1</v>
      </c>
      <c r="G92" s="31"/>
      <c r="H92" s="77">
        <v>1.4</v>
      </c>
      <c r="I92" s="77">
        <v>1.68</v>
      </c>
      <c r="J92" s="77">
        <v>2.23</v>
      </c>
      <c r="K92" s="77">
        <v>2.57</v>
      </c>
      <c r="L92" s="18"/>
      <c r="M92" s="17">
        <f t="shared" si="270"/>
        <v>0</v>
      </c>
      <c r="N92" s="18"/>
      <c r="O92" s="17">
        <f t="shared" si="313"/>
        <v>0</v>
      </c>
      <c r="P92" s="18"/>
      <c r="Q92" s="17">
        <f t="shared" si="271"/>
        <v>0</v>
      </c>
      <c r="R92" s="16">
        <v>12</v>
      </c>
      <c r="S92" s="17">
        <f t="shared" si="272"/>
        <v>1361619.8399999999</v>
      </c>
      <c r="T92" s="18"/>
      <c r="U92" s="17">
        <f t="shared" si="273"/>
        <v>0</v>
      </c>
      <c r="V92" s="16"/>
      <c r="W92" s="19">
        <f t="shared" si="274"/>
        <v>0</v>
      </c>
      <c r="X92" s="78"/>
      <c r="Y92" s="17">
        <f t="shared" si="314"/>
        <v>0</v>
      </c>
      <c r="Z92" s="18"/>
      <c r="AA92" s="17">
        <f t="shared" si="275"/>
        <v>0</v>
      </c>
      <c r="AB92" s="18"/>
      <c r="AC92" s="17">
        <f t="shared" si="276"/>
        <v>0</v>
      </c>
      <c r="AD92" s="18"/>
      <c r="AE92" s="17">
        <f t="shared" si="277"/>
        <v>0</v>
      </c>
      <c r="AF92" s="34"/>
      <c r="AG92" s="17">
        <f t="shared" si="278"/>
        <v>0</v>
      </c>
      <c r="AH92" s="16"/>
      <c r="AI92" s="17">
        <f t="shared" si="279"/>
        <v>0</v>
      </c>
      <c r="AJ92" s="21"/>
      <c r="AK92" s="17">
        <f t="shared" si="280"/>
        <v>0</v>
      </c>
      <c r="AL92" s="16"/>
      <c r="AM92" s="19">
        <f t="shared" si="281"/>
        <v>0</v>
      </c>
      <c r="AN92" s="18"/>
      <c r="AO92" s="17">
        <f t="shared" si="282"/>
        <v>0</v>
      </c>
      <c r="AP92" s="18"/>
      <c r="AQ92" s="17">
        <f t="shared" si="283"/>
        <v>0</v>
      </c>
      <c r="AR92" s="18"/>
      <c r="AS92" s="17">
        <f t="shared" si="284"/>
        <v>0</v>
      </c>
      <c r="AT92" s="18"/>
      <c r="AU92" s="17">
        <f t="shared" si="285"/>
        <v>0</v>
      </c>
      <c r="AV92" s="18"/>
      <c r="AW92" s="17">
        <f t="shared" si="286"/>
        <v>0</v>
      </c>
      <c r="AX92" s="16"/>
      <c r="AY92" s="17">
        <f t="shared" si="287"/>
        <v>0</v>
      </c>
      <c r="AZ92" s="18"/>
      <c r="BA92" s="17">
        <f t="shared" si="288"/>
        <v>0</v>
      </c>
      <c r="BB92" s="18"/>
      <c r="BC92" s="17">
        <f t="shared" si="289"/>
        <v>0</v>
      </c>
      <c r="BD92" s="18"/>
      <c r="BE92" s="17">
        <f t="shared" si="290"/>
        <v>0</v>
      </c>
      <c r="BF92" s="18"/>
      <c r="BG92" s="17">
        <f t="shared" si="291"/>
        <v>0</v>
      </c>
      <c r="BH92" s="18"/>
      <c r="BI92" s="17">
        <f t="shared" si="292"/>
        <v>0</v>
      </c>
      <c r="BJ92" s="18"/>
      <c r="BK92" s="17">
        <f t="shared" si="293"/>
        <v>0</v>
      </c>
      <c r="BL92" s="16"/>
      <c r="BM92" s="17">
        <f t="shared" si="294"/>
        <v>0</v>
      </c>
      <c r="BN92" s="32"/>
      <c r="BO92" s="17">
        <f t="shared" si="295"/>
        <v>0</v>
      </c>
      <c r="BP92" s="18"/>
      <c r="BQ92" s="17">
        <f t="shared" si="296"/>
        <v>0</v>
      </c>
      <c r="BR92" s="16"/>
      <c r="BS92" s="17">
        <f t="shared" si="297"/>
        <v>0</v>
      </c>
      <c r="BT92" s="16"/>
      <c r="BU92" s="17">
        <f t="shared" si="298"/>
        <v>0</v>
      </c>
      <c r="BV92" s="18"/>
      <c r="BW92" s="17">
        <f t="shared" si="299"/>
        <v>0</v>
      </c>
      <c r="BX92" s="16"/>
      <c r="BY92" s="17">
        <f t="shared" si="300"/>
        <v>0</v>
      </c>
      <c r="BZ92" s="18"/>
      <c r="CA92" s="17">
        <f t="shared" si="301"/>
        <v>0</v>
      </c>
      <c r="CB92" s="18"/>
      <c r="CC92" s="17">
        <f t="shared" si="302"/>
        <v>0</v>
      </c>
      <c r="CD92" s="18"/>
      <c r="CE92" s="17">
        <f t="shared" si="303"/>
        <v>0</v>
      </c>
      <c r="CF92" s="18"/>
      <c r="CG92" s="17">
        <f t="shared" si="304"/>
        <v>0</v>
      </c>
      <c r="CH92" s="18"/>
      <c r="CI92" s="17">
        <f t="shared" si="305"/>
        <v>0</v>
      </c>
      <c r="CJ92" s="16"/>
      <c r="CK92" s="17">
        <f t="shared" si="306"/>
        <v>0</v>
      </c>
      <c r="CL92" s="18"/>
      <c r="CM92" s="17">
        <f t="shared" si="307"/>
        <v>0</v>
      </c>
      <c r="CN92" s="16"/>
      <c r="CO92" s="17">
        <f t="shared" si="308"/>
        <v>0</v>
      </c>
      <c r="CP92" s="18"/>
      <c r="CQ92" s="17">
        <f t="shared" si="309"/>
        <v>0</v>
      </c>
      <c r="CR92" s="17"/>
      <c r="CS92" s="17">
        <f t="shared" si="310"/>
        <v>0</v>
      </c>
      <c r="CT92" s="62">
        <f t="shared" si="311"/>
        <v>12</v>
      </c>
      <c r="CU92" s="62">
        <f t="shared" si="311"/>
        <v>1361619.8399999999</v>
      </c>
      <c r="CV92" s="61">
        <f t="shared" si="312"/>
        <v>12</v>
      </c>
    </row>
    <row r="93" spans="1:100" ht="60" x14ac:dyDescent="0.25">
      <c r="A93" s="30"/>
      <c r="B93" s="30">
        <v>60</v>
      </c>
      <c r="C93" s="76" t="s">
        <v>203</v>
      </c>
      <c r="D93" s="77">
        <v>11480</v>
      </c>
      <c r="E93" s="15">
        <v>8.92</v>
      </c>
      <c r="F93" s="31">
        <v>1</v>
      </c>
      <c r="G93" s="31"/>
      <c r="H93" s="77">
        <v>1.4</v>
      </c>
      <c r="I93" s="77">
        <v>1.68</v>
      </c>
      <c r="J93" s="77">
        <v>2.23</v>
      </c>
      <c r="K93" s="77">
        <v>2.57</v>
      </c>
      <c r="L93" s="18"/>
      <c r="M93" s="17">
        <f t="shared" si="270"/>
        <v>0</v>
      </c>
      <c r="N93" s="18"/>
      <c r="O93" s="17">
        <f t="shared" si="313"/>
        <v>0</v>
      </c>
      <c r="P93" s="18"/>
      <c r="Q93" s="17">
        <f t="shared" si="271"/>
        <v>0</v>
      </c>
      <c r="R93" s="16">
        <v>6</v>
      </c>
      <c r="S93" s="17">
        <f t="shared" si="272"/>
        <v>860173.44</v>
      </c>
      <c r="T93" s="18"/>
      <c r="U93" s="17">
        <f t="shared" si="273"/>
        <v>0</v>
      </c>
      <c r="V93" s="16"/>
      <c r="W93" s="19">
        <f t="shared" si="274"/>
        <v>0</v>
      </c>
      <c r="X93" s="78"/>
      <c r="Y93" s="17">
        <f t="shared" si="314"/>
        <v>0</v>
      </c>
      <c r="Z93" s="18"/>
      <c r="AA93" s="17">
        <f t="shared" si="275"/>
        <v>0</v>
      </c>
      <c r="AB93" s="18"/>
      <c r="AC93" s="17">
        <f t="shared" si="276"/>
        <v>0</v>
      </c>
      <c r="AD93" s="18"/>
      <c r="AE93" s="17">
        <f t="shared" si="277"/>
        <v>0</v>
      </c>
      <c r="AF93" s="34"/>
      <c r="AG93" s="17">
        <f t="shared" si="278"/>
        <v>0</v>
      </c>
      <c r="AH93" s="16"/>
      <c r="AI93" s="17">
        <f t="shared" si="279"/>
        <v>0</v>
      </c>
      <c r="AJ93" s="21"/>
      <c r="AK93" s="17">
        <f t="shared" si="280"/>
        <v>0</v>
      </c>
      <c r="AL93" s="16"/>
      <c r="AM93" s="19">
        <f t="shared" si="281"/>
        <v>0</v>
      </c>
      <c r="AN93" s="18"/>
      <c r="AO93" s="17">
        <f t="shared" si="282"/>
        <v>0</v>
      </c>
      <c r="AP93" s="18"/>
      <c r="AQ93" s="17">
        <f t="shared" si="283"/>
        <v>0</v>
      </c>
      <c r="AR93" s="18"/>
      <c r="AS93" s="17">
        <f t="shared" si="284"/>
        <v>0</v>
      </c>
      <c r="AT93" s="18"/>
      <c r="AU93" s="17">
        <f t="shared" si="285"/>
        <v>0</v>
      </c>
      <c r="AV93" s="18"/>
      <c r="AW93" s="17">
        <f t="shared" si="286"/>
        <v>0</v>
      </c>
      <c r="AX93" s="16"/>
      <c r="AY93" s="17">
        <f t="shared" si="287"/>
        <v>0</v>
      </c>
      <c r="AZ93" s="18"/>
      <c r="BA93" s="17">
        <f t="shared" si="288"/>
        <v>0</v>
      </c>
      <c r="BB93" s="18"/>
      <c r="BC93" s="17">
        <f t="shared" si="289"/>
        <v>0</v>
      </c>
      <c r="BD93" s="18"/>
      <c r="BE93" s="17">
        <f t="shared" si="290"/>
        <v>0</v>
      </c>
      <c r="BF93" s="18"/>
      <c r="BG93" s="17">
        <f t="shared" si="291"/>
        <v>0</v>
      </c>
      <c r="BH93" s="18"/>
      <c r="BI93" s="17">
        <f t="shared" si="292"/>
        <v>0</v>
      </c>
      <c r="BJ93" s="18"/>
      <c r="BK93" s="17">
        <f t="shared" si="293"/>
        <v>0</v>
      </c>
      <c r="BL93" s="16"/>
      <c r="BM93" s="17">
        <f t="shared" si="294"/>
        <v>0</v>
      </c>
      <c r="BN93" s="32"/>
      <c r="BO93" s="17">
        <f t="shared" si="295"/>
        <v>0</v>
      </c>
      <c r="BP93" s="18"/>
      <c r="BQ93" s="17">
        <f t="shared" si="296"/>
        <v>0</v>
      </c>
      <c r="BR93" s="16"/>
      <c r="BS93" s="17">
        <f t="shared" si="297"/>
        <v>0</v>
      </c>
      <c r="BT93" s="16"/>
      <c r="BU93" s="17">
        <f t="shared" si="298"/>
        <v>0</v>
      </c>
      <c r="BV93" s="18"/>
      <c r="BW93" s="17">
        <f t="shared" si="299"/>
        <v>0</v>
      </c>
      <c r="BX93" s="16"/>
      <c r="BY93" s="17">
        <f t="shared" si="300"/>
        <v>0</v>
      </c>
      <c r="BZ93" s="18"/>
      <c r="CA93" s="17">
        <f t="shared" si="301"/>
        <v>0</v>
      </c>
      <c r="CB93" s="18"/>
      <c r="CC93" s="17">
        <f t="shared" si="302"/>
        <v>0</v>
      </c>
      <c r="CD93" s="18"/>
      <c r="CE93" s="17">
        <f t="shared" si="303"/>
        <v>0</v>
      </c>
      <c r="CF93" s="18"/>
      <c r="CG93" s="17">
        <f t="shared" si="304"/>
        <v>0</v>
      </c>
      <c r="CH93" s="18"/>
      <c r="CI93" s="17">
        <f t="shared" si="305"/>
        <v>0</v>
      </c>
      <c r="CJ93" s="16"/>
      <c r="CK93" s="17">
        <f t="shared" si="306"/>
        <v>0</v>
      </c>
      <c r="CL93" s="18"/>
      <c r="CM93" s="17">
        <f t="shared" si="307"/>
        <v>0</v>
      </c>
      <c r="CN93" s="16"/>
      <c r="CO93" s="17">
        <f t="shared" si="308"/>
        <v>0</v>
      </c>
      <c r="CP93" s="18"/>
      <c r="CQ93" s="17">
        <f t="shared" si="309"/>
        <v>0</v>
      </c>
      <c r="CR93" s="17"/>
      <c r="CS93" s="17">
        <f t="shared" si="310"/>
        <v>0</v>
      </c>
      <c r="CT93" s="62">
        <f t="shared" si="311"/>
        <v>6</v>
      </c>
      <c r="CU93" s="62">
        <f t="shared" si="311"/>
        <v>860173.44</v>
      </c>
      <c r="CV93" s="61">
        <f t="shared" si="312"/>
        <v>6</v>
      </c>
    </row>
    <row r="94" spans="1:100" ht="60" x14ac:dyDescent="0.25">
      <c r="A94" s="30"/>
      <c r="B94" s="30">
        <v>61</v>
      </c>
      <c r="C94" s="76" t="s">
        <v>204</v>
      </c>
      <c r="D94" s="77">
        <v>11480</v>
      </c>
      <c r="E94" s="15">
        <v>18.440000000000001</v>
      </c>
      <c r="F94" s="31">
        <v>1</v>
      </c>
      <c r="G94" s="31"/>
      <c r="H94" s="77">
        <v>1.4</v>
      </c>
      <c r="I94" s="77">
        <v>1.68</v>
      </c>
      <c r="J94" s="77">
        <v>2.23</v>
      </c>
      <c r="K94" s="77">
        <v>2.57</v>
      </c>
      <c r="L94" s="18"/>
      <c r="M94" s="17">
        <f t="shared" si="270"/>
        <v>0</v>
      </c>
      <c r="N94" s="18"/>
      <c r="O94" s="17">
        <f t="shared" si="313"/>
        <v>0</v>
      </c>
      <c r="P94" s="18"/>
      <c r="Q94" s="17">
        <f t="shared" si="271"/>
        <v>0</v>
      </c>
      <c r="R94" s="16">
        <v>6</v>
      </c>
      <c r="S94" s="17">
        <f t="shared" si="272"/>
        <v>1778206.08</v>
      </c>
      <c r="T94" s="18"/>
      <c r="U94" s="17">
        <f t="shared" si="273"/>
        <v>0</v>
      </c>
      <c r="V94" s="16"/>
      <c r="W94" s="19">
        <f t="shared" si="274"/>
        <v>0</v>
      </c>
      <c r="X94" s="78"/>
      <c r="Y94" s="17">
        <f t="shared" si="314"/>
        <v>0</v>
      </c>
      <c r="Z94" s="18"/>
      <c r="AA94" s="17">
        <f t="shared" si="275"/>
        <v>0</v>
      </c>
      <c r="AB94" s="18"/>
      <c r="AC94" s="17">
        <f t="shared" si="276"/>
        <v>0</v>
      </c>
      <c r="AD94" s="18"/>
      <c r="AE94" s="17">
        <f t="shared" si="277"/>
        <v>0</v>
      </c>
      <c r="AF94" s="34">
        <v>22</v>
      </c>
      <c r="AG94" s="17">
        <f t="shared" si="278"/>
        <v>7824106.7520000003</v>
      </c>
      <c r="AH94" s="16"/>
      <c r="AI94" s="17">
        <f t="shared" si="279"/>
        <v>0</v>
      </c>
      <c r="AJ94" s="21"/>
      <c r="AK94" s="17">
        <f t="shared" si="280"/>
        <v>0</v>
      </c>
      <c r="AL94" s="16"/>
      <c r="AM94" s="19">
        <f t="shared" si="281"/>
        <v>0</v>
      </c>
      <c r="AN94" s="18"/>
      <c r="AO94" s="17">
        <f t="shared" si="282"/>
        <v>0</v>
      </c>
      <c r="AP94" s="18"/>
      <c r="AQ94" s="17">
        <f t="shared" si="283"/>
        <v>0</v>
      </c>
      <c r="AR94" s="18"/>
      <c r="AS94" s="17">
        <f t="shared" si="284"/>
        <v>0</v>
      </c>
      <c r="AT94" s="18"/>
      <c r="AU94" s="17">
        <f t="shared" si="285"/>
        <v>0</v>
      </c>
      <c r="AV94" s="18"/>
      <c r="AW94" s="17">
        <f t="shared" si="286"/>
        <v>0</v>
      </c>
      <c r="AX94" s="16"/>
      <c r="AY94" s="17">
        <f t="shared" si="287"/>
        <v>0</v>
      </c>
      <c r="AZ94" s="18"/>
      <c r="BA94" s="17">
        <f t="shared" si="288"/>
        <v>0</v>
      </c>
      <c r="BB94" s="18"/>
      <c r="BC94" s="17">
        <f t="shared" si="289"/>
        <v>0</v>
      </c>
      <c r="BD94" s="18"/>
      <c r="BE94" s="17">
        <f t="shared" si="290"/>
        <v>0</v>
      </c>
      <c r="BF94" s="18"/>
      <c r="BG94" s="17">
        <f t="shared" si="291"/>
        <v>0</v>
      </c>
      <c r="BH94" s="18"/>
      <c r="BI94" s="17">
        <f t="shared" si="292"/>
        <v>0</v>
      </c>
      <c r="BJ94" s="18"/>
      <c r="BK94" s="17">
        <f t="shared" si="293"/>
        <v>0</v>
      </c>
      <c r="BL94" s="16"/>
      <c r="BM94" s="17">
        <f t="shared" si="294"/>
        <v>0</v>
      </c>
      <c r="BN94" s="32"/>
      <c r="BO94" s="17">
        <f t="shared" si="295"/>
        <v>0</v>
      </c>
      <c r="BP94" s="18"/>
      <c r="BQ94" s="17">
        <f t="shared" si="296"/>
        <v>0</v>
      </c>
      <c r="BR94" s="16"/>
      <c r="BS94" s="17">
        <f t="shared" si="297"/>
        <v>0</v>
      </c>
      <c r="BT94" s="16"/>
      <c r="BU94" s="17">
        <f t="shared" si="298"/>
        <v>0</v>
      </c>
      <c r="BV94" s="18"/>
      <c r="BW94" s="17">
        <f t="shared" si="299"/>
        <v>0</v>
      </c>
      <c r="BX94" s="16"/>
      <c r="BY94" s="17">
        <f t="shared" si="300"/>
        <v>0</v>
      </c>
      <c r="BZ94" s="18"/>
      <c r="CA94" s="17">
        <f t="shared" si="301"/>
        <v>0</v>
      </c>
      <c r="CB94" s="18"/>
      <c r="CC94" s="17">
        <f t="shared" si="302"/>
        <v>0</v>
      </c>
      <c r="CD94" s="18"/>
      <c r="CE94" s="17">
        <f t="shared" si="303"/>
        <v>0</v>
      </c>
      <c r="CF94" s="18"/>
      <c r="CG94" s="17">
        <f t="shared" si="304"/>
        <v>0</v>
      </c>
      <c r="CH94" s="18"/>
      <c r="CI94" s="17">
        <f t="shared" si="305"/>
        <v>0</v>
      </c>
      <c r="CJ94" s="16"/>
      <c r="CK94" s="17">
        <f t="shared" si="306"/>
        <v>0</v>
      </c>
      <c r="CL94" s="18"/>
      <c r="CM94" s="17">
        <f t="shared" si="307"/>
        <v>0</v>
      </c>
      <c r="CN94" s="16"/>
      <c r="CO94" s="17">
        <f t="shared" si="308"/>
        <v>0</v>
      </c>
      <c r="CP94" s="18"/>
      <c r="CQ94" s="17">
        <f t="shared" si="309"/>
        <v>0</v>
      </c>
      <c r="CR94" s="17"/>
      <c r="CS94" s="17">
        <f t="shared" si="310"/>
        <v>0</v>
      </c>
      <c r="CT94" s="62">
        <f t="shared" si="311"/>
        <v>28</v>
      </c>
      <c r="CU94" s="62">
        <f t="shared" si="311"/>
        <v>9602312.8320000004</v>
      </c>
      <c r="CV94" s="61">
        <f t="shared" si="312"/>
        <v>28</v>
      </c>
    </row>
    <row r="95" spans="1:100" ht="45" x14ac:dyDescent="0.25">
      <c r="A95" s="30"/>
      <c r="B95" s="30">
        <v>62</v>
      </c>
      <c r="C95" s="84" t="s">
        <v>205</v>
      </c>
      <c r="D95" s="77">
        <v>11480</v>
      </c>
      <c r="E95" s="15">
        <v>3.73</v>
      </c>
      <c r="F95" s="31">
        <v>1</v>
      </c>
      <c r="G95" s="31"/>
      <c r="H95" s="77">
        <v>1.4</v>
      </c>
      <c r="I95" s="77">
        <v>1.68</v>
      </c>
      <c r="J95" s="77">
        <v>2.23</v>
      </c>
      <c r="K95" s="77">
        <v>2.57</v>
      </c>
      <c r="L95" s="18"/>
      <c r="M95" s="17">
        <f t="shared" si="270"/>
        <v>0</v>
      </c>
      <c r="N95" s="18"/>
      <c r="O95" s="17">
        <f t="shared" si="313"/>
        <v>0</v>
      </c>
      <c r="P95" s="18"/>
      <c r="Q95" s="17">
        <f t="shared" si="271"/>
        <v>0</v>
      </c>
      <c r="R95" s="16"/>
      <c r="S95" s="17">
        <f t="shared" si="272"/>
        <v>0</v>
      </c>
      <c r="T95" s="18"/>
      <c r="U95" s="17">
        <f t="shared" si="273"/>
        <v>0</v>
      </c>
      <c r="V95" s="16"/>
      <c r="W95" s="19">
        <f t="shared" si="274"/>
        <v>0</v>
      </c>
      <c r="X95" s="78"/>
      <c r="Y95" s="17">
        <f t="shared" si="314"/>
        <v>0</v>
      </c>
      <c r="Z95" s="18"/>
      <c r="AA95" s="17">
        <f t="shared" si="275"/>
        <v>0</v>
      </c>
      <c r="AB95" s="18"/>
      <c r="AC95" s="17">
        <f t="shared" si="276"/>
        <v>0</v>
      </c>
      <c r="AD95" s="18"/>
      <c r="AE95" s="17">
        <f t="shared" si="277"/>
        <v>0</v>
      </c>
      <c r="AF95" s="34"/>
      <c r="AG95" s="17">
        <f t="shared" si="278"/>
        <v>0</v>
      </c>
      <c r="AH95" s="16"/>
      <c r="AI95" s="17">
        <f t="shared" si="279"/>
        <v>0</v>
      </c>
      <c r="AJ95" s="21"/>
      <c r="AK95" s="17">
        <f t="shared" si="280"/>
        <v>0</v>
      </c>
      <c r="AL95" s="16"/>
      <c r="AM95" s="19">
        <f t="shared" si="281"/>
        <v>0</v>
      </c>
      <c r="AN95" s="18"/>
      <c r="AO95" s="17">
        <f t="shared" si="282"/>
        <v>0</v>
      </c>
      <c r="AP95" s="18"/>
      <c r="AQ95" s="17">
        <f t="shared" si="283"/>
        <v>0</v>
      </c>
      <c r="AR95" s="18"/>
      <c r="AS95" s="17">
        <f t="shared" si="284"/>
        <v>0</v>
      </c>
      <c r="AT95" s="18"/>
      <c r="AU95" s="17">
        <f t="shared" si="285"/>
        <v>0</v>
      </c>
      <c r="AV95" s="18"/>
      <c r="AW95" s="17">
        <f t="shared" si="286"/>
        <v>0</v>
      </c>
      <c r="AX95" s="16"/>
      <c r="AY95" s="17">
        <f t="shared" si="287"/>
        <v>0</v>
      </c>
      <c r="AZ95" s="18"/>
      <c r="BA95" s="17">
        <f t="shared" si="288"/>
        <v>0</v>
      </c>
      <c r="BB95" s="18"/>
      <c r="BC95" s="17">
        <f t="shared" si="289"/>
        <v>0</v>
      </c>
      <c r="BD95" s="18"/>
      <c r="BE95" s="17">
        <f t="shared" si="290"/>
        <v>0</v>
      </c>
      <c r="BF95" s="18"/>
      <c r="BG95" s="17">
        <f t="shared" si="291"/>
        <v>0</v>
      </c>
      <c r="BH95" s="18"/>
      <c r="BI95" s="17">
        <f t="shared" si="292"/>
        <v>0</v>
      </c>
      <c r="BJ95" s="18"/>
      <c r="BK95" s="17">
        <f t="shared" si="293"/>
        <v>0</v>
      </c>
      <c r="BL95" s="16"/>
      <c r="BM95" s="17">
        <f t="shared" si="294"/>
        <v>0</v>
      </c>
      <c r="BN95" s="32"/>
      <c r="BO95" s="17">
        <f t="shared" si="295"/>
        <v>0</v>
      </c>
      <c r="BP95" s="18"/>
      <c r="BQ95" s="17">
        <f t="shared" si="296"/>
        <v>0</v>
      </c>
      <c r="BR95" s="16"/>
      <c r="BS95" s="17">
        <f t="shared" si="297"/>
        <v>0</v>
      </c>
      <c r="BT95" s="16"/>
      <c r="BU95" s="17">
        <f t="shared" si="298"/>
        <v>0</v>
      </c>
      <c r="BV95" s="18"/>
      <c r="BW95" s="17">
        <f t="shared" si="299"/>
        <v>0</v>
      </c>
      <c r="BX95" s="16"/>
      <c r="BY95" s="17">
        <f t="shared" si="300"/>
        <v>0</v>
      </c>
      <c r="BZ95" s="18"/>
      <c r="CA95" s="17">
        <f t="shared" si="301"/>
        <v>0</v>
      </c>
      <c r="CB95" s="18"/>
      <c r="CC95" s="17">
        <f t="shared" si="302"/>
        <v>0</v>
      </c>
      <c r="CD95" s="18"/>
      <c r="CE95" s="17">
        <f t="shared" si="303"/>
        <v>0</v>
      </c>
      <c r="CF95" s="18"/>
      <c r="CG95" s="17">
        <f t="shared" si="304"/>
        <v>0</v>
      </c>
      <c r="CH95" s="18"/>
      <c r="CI95" s="17">
        <f t="shared" si="305"/>
        <v>0</v>
      </c>
      <c r="CJ95" s="16"/>
      <c r="CK95" s="17">
        <f t="shared" si="306"/>
        <v>0</v>
      </c>
      <c r="CL95" s="18"/>
      <c r="CM95" s="17">
        <f t="shared" si="307"/>
        <v>0</v>
      </c>
      <c r="CN95" s="16"/>
      <c r="CO95" s="17">
        <f t="shared" si="308"/>
        <v>0</v>
      </c>
      <c r="CP95" s="18"/>
      <c r="CQ95" s="17">
        <f t="shared" si="309"/>
        <v>0</v>
      </c>
      <c r="CR95" s="17"/>
      <c r="CS95" s="17">
        <f t="shared" si="310"/>
        <v>0</v>
      </c>
      <c r="CT95" s="62">
        <f t="shared" si="311"/>
        <v>0</v>
      </c>
      <c r="CU95" s="62">
        <f t="shared" si="311"/>
        <v>0</v>
      </c>
      <c r="CV95" s="61">
        <f t="shared" si="312"/>
        <v>0</v>
      </c>
    </row>
    <row r="96" spans="1:100" ht="75" x14ac:dyDescent="0.25">
      <c r="A96" s="30"/>
      <c r="B96" s="30">
        <v>63</v>
      </c>
      <c r="C96" s="76" t="s">
        <v>206</v>
      </c>
      <c r="D96" s="77">
        <v>11480</v>
      </c>
      <c r="E96" s="31">
        <v>14.41</v>
      </c>
      <c r="F96" s="31">
        <v>1</v>
      </c>
      <c r="G96" s="31"/>
      <c r="H96" s="77">
        <v>1.4</v>
      </c>
      <c r="I96" s="77">
        <v>1.68</v>
      </c>
      <c r="J96" s="77">
        <v>2.23</v>
      </c>
      <c r="K96" s="77">
        <v>2.57</v>
      </c>
      <c r="L96" s="18"/>
      <c r="M96" s="17">
        <f t="shared" si="270"/>
        <v>0</v>
      </c>
      <c r="N96" s="18"/>
      <c r="O96" s="17">
        <f t="shared" si="313"/>
        <v>0</v>
      </c>
      <c r="P96" s="18"/>
      <c r="Q96" s="17">
        <f t="shared" si="271"/>
        <v>0</v>
      </c>
      <c r="R96" s="16"/>
      <c r="S96" s="17">
        <f t="shared" si="272"/>
        <v>0</v>
      </c>
      <c r="T96" s="18"/>
      <c r="U96" s="17">
        <f t="shared" si="273"/>
        <v>0</v>
      </c>
      <c r="V96" s="16"/>
      <c r="W96" s="19">
        <f t="shared" si="274"/>
        <v>0</v>
      </c>
      <c r="X96" s="78"/>
      <c r="Y96" s="17">
        <f t="shared" si="314"/>
        <v>0</v>
      </c>
      <c r="Z96" s="18"/>
      <c r="AA96" s="17">
        <f t="shared" si="275"/>
        <v>0</v>
      </c>
      <c r="AB96" s="18"/>
      <c r="AC96" s="17">
        <f t="shared" si="276"/>
        <v>0</v>
      </c>
      <c r="AD96" s="18"/>
      <c r="AE96" s="17">
        <f t="shared" si="277"/>
        <v>0</v>
      </c>
      <c r="AF96" s="34">
        <v>2</v>
      </c>
      <c r="AG96" s="17">
        <f t="shared" si="278"/>
        <v>555834.04799999995</v>
      </c>
      <c r="AH96" s="27"/>
      <c r="AI96" s="17">
        <f t="shared" si="279"/>
        <v>0</v>
      </c>
      <c r="AJ96" s="21"/>
      <c r="AK96" s="17">
        <f t="shared" si="280"/>
        <v>0</v>
      </c>
      <c r="AL96" s="27"/>
      <c r="AM96" s="19">
        <f t="shared" si="281"/>
        <v>0</v>
      </c>
      <c r="AN96" s="26"/>
      <c r="AO96" s="17">
        <f t="shared" si="282"/>
        <v>0</v>
      </c>
      <c r="AP96" s="26"/>
      <c r="AQ96" s="17">
        <f t="shared" si="283"/>
        <v>0</v>
      </c>
      <c r="AR96" s="26"/>
      <c r="AS96" s="17">
        <f t="shared" si="284"/>
        <v>0</v>
      </c>
      <c r="AT96" s="26"/>
      <c r="AU96" s="17">
        <f t="shared" si="285"/>
        <v>0</v>
      </c>
      <c r="AV96" s="26"/>
      <c r="AW96" s="17">
        <f t="shared" si="286"/>
        <v>0</v>
      </c>
      <c r="AX96" s="27"/>
      <c r="AY96" s="17">
        <f t="shared" si="287"/>
        <v>0</v>
      </c>
      <c r="AZ96" s="26"/>
      <c r="BA96" s="17">
        <f t="shared" si="288"/>
        <v>0</v>
      </c>
      <c r="BB96" s="26"/>
      <c r="BC96" s="17">
        <f t="shared" si="289"/>
        <v>0</v>
      </c>
      <c r="BD96" s="26"/>
      <c r="BE96" s="17">
        <f t="shared" si="290"/>
        <v>0</v>
      </c>
      <c r="BF96" s="26"/>
      <c r="BG96" s="17">
        <f t="shared" si="291"/>
        <v>0</v>
      </c>
      <c r="BH96" s="26"/>
      <c r="BI96" s="17">
        <f t="shared" si="292"/>
        <v>0</v>
      </c>
      <c r="BJ96" s="26"/>
      <c r="BK96" s="17">
        <f t="shared" si="293"/>
        <v>0</v>
      </c>
      <c r="BL96" s="27"/>
      <c r="BM96" s="17">
        <f t="shared" si="294"/>
        <v>0</v>
      </c>
      <c r="BN96" s="33"/>
      <c r="BO96" s="17">
        <f t="shared" si="295"/>
        <v>0</v>
      </c>
      <c r="BP96" s="26"/>
      <c r="BQ96" s="17">
        <f t="shared" si="296"/>
        <v>0</v>
      </c>
      <c r="BR96" s="27"/>
      <c r="BS96" s="17">
        <f t="shared" si="297"/>
        <v>0</v>
      </c>
      <c r="BT96" s="27"/>
      <c r="BU96" s="17">
        <f t="shared" si="298"/>
        <v>0</v>
      </c>
      <c r="BV96" s="26"/>
      <c r="BW96" s="17">
        <f t="shared" si="299"/>
        <v>0</v>
      </c>
      <c r="BX96" s="27"/>
      <c r="BY96" s="17">
        <f t="shared" si="300"/>
        <v>0</v>
      </c>
      <c r="BZ96" s="26"/>
      <c r="CA96" s="17">
        <f t="shared" si="301"/>
        <v>0</v>
      </c>
      <c r="CB96" s="26"/>
      <c r="CC96" s="17">
        <f t="shared" si="302"/>
        <v>0</v>
      </c>
      <c r="CD96" s="26"/>
      <c r="CE96" s="17">
        <f t="shared" si="303"/>
        <v>0</v>
      </c>
      <c r="CF96" s="26"/>
      <c r="CG96" s="17">
        <f t="shared" si="304"/>
        <v>0</v>
      </c>
      <c r="CH96" s="26"/>
      <c r="CI96" s="17">
        <f t="shared" si="305"/>
        <v>0</v>
      </c>
      <c r="CJ96" s="27"/>
      <c r="CK96" s="17">
        <f t="shared" si="306"/>
        <v>0</v>
      </c>
      <c r="CL96" s="26"/>
      <c r="CM96" s="17">
        <f t="shared" si="307"/>
        <v>0</v>
      </c>
      <c r="CN96" s="27"/>
      <c r="CO96" s="17">
        <f t="shared" si="308"/>
        <v>0</v>
      </c>
      <c r="CP96" s="26"/>
      <c r="CQ96" s="17">
        <f t="shared" si="309"/>
        <v>0</v>
      </c>
      <c r="CR96" s="17"/>
      <c r="CS96" s="17">
        <f t="shared" si="310"/>
        <v>0</v>
      </c>
      <c r="CT96" s="62">
        <f t="shared" si="311"/>
        <v>2</v>
      </c>
      <c r="CU96" s="62">
        <f t="shared" si="311"/>
        <v>555834.04799999995</v>
      </c>
      <c r="CV96" s="61">
        <f t="shared" si="312"/>
        <v>2</v>
      </c>
    </row>
    <row r="97" spans="1:100" x14ac:dyDescent="0.25">
      <c r="A97" s="30">
        <v>20</v>
      </c>
      <c r="B97" s="30"/>
      <c r="C97" s="75" t="s">
        <v>207</v>
      </c>
      <c r="D97" s="77">
        <v>11480</v>
      </c>
      <c r="E97" s="46">
        <v>0.98</v>
      </c>
      <c r="F97" s="40">
        <v>1</v>
      </c>
      <c r="G97" s="40"/>
      <c r="H97" s="77">
        <v>1.4</v>
      </c>
      <c r="I97" s="77">
        <v>1.68</v>
      </c>
      <c r="J97" s="77">
        <v>2.23</v>
      </c>
      <c r="K97" s="77">
        <v>2.57</v>
      </c>
      <c r="L97" s="24">
        <f>SUM(L98:L103)</f>
        <v>90</v>
      </c>
      <c r="M97" s="24">
        <f>SUM(M98:M103)</f>
        <v>1076502.5599999998</v>
      </c>
      <c r="N97" s="24">
        <f t="shared" ref="N97:BY97" si="315">SUM(N98:N103)</f>
        <v>0</v>
      </c>
      <c r="O97" s="24">
        <f t="shared" si="315"/>
        <v>0</v>
      </c>
      <c r="P97" s="24">
        <f t="shared" si="315"/>
        <v>0</v>
      </c>
      <c r="Q97" s="24">
        <f t="shared" si="315"/>
        <v>0</v>
      </c>
      <c r="R97" s="64">
        <f t="shared" si="315"/>
        <v>0</v>
      </c>
      <c r="S97" s="24">
        <f t="shared" si="315"/>
        <v>0</v>
      </c>
      <c r="T97" s="24">
        <f t="shared" si="315"/>
        <v>0</v>
      </c>
      <c r="U97" s="24">
        <f t="shared" si="315"/>
        <v>0</v>
      </c>
      <c r="V97" s="64">
        <f t="shared" si="315"/>
        <v>0</v>
      </c>
      <c r="W97" s="64">
        <f t="shared" si="315"/>
        <v>0</v>
      </c>
      <c r="X97" s="24">
        <f t="shared" si="315"/>
        <v>0</v>
      </c>
      <c r="Y97" s="24">
        <f t="shared" si="315"/>
        <v>0</v>
      </c>
      <c r="Z97" s="24">
        <f t="shared" si="315"/>
        <v>22</v>
      </c>
      <c r="AA97" s="24">
        <f t="shared" si="315"/>
        <v>296689.12</v>
      </c>
      <c r="AB97" s="24">
        <f t="shared" si="315"/>
        <v>484</v>
      </c>
      <c r="AC97" s="24">
        <f t="shared" si="315"/>
        <v>6985855.5199999996</v>
      </c>
      <c r="AD97" s="24">
        <f>SUM(AD98:AD103)</f>
        <v>0</v>
      </c>
      <c r="AE97" s="24">
        <f>SUM(AE98:AE103)</f>
        <v>0</v>
      </c>
      <c r="AF97" s="64">
        <f t="shared" ref="AF97" si="316">SUM(AF98:AF103)</f>
        <v>0</v>
      </c>
      <c r="AG97" s="24">
        <f t="shared" si="315"/>
        <v>0</v>
      </c>
      <c r="AH97" s="48">
        <f t="shared" si="315"/>
        <v>32</v>
      </c>
      <c r="AI97" s="47">
        <f t="shared" si="315"/>
        <v>456701.95200000005</v>
      </c>
      <c r="AJ97" s="48">
        <v>0</v>
      </c>
      <c r="AK97" s="47">
        <f t="shared" si="315"/>
        <v>0</v>
      </c>
      <c r="AL97" s="48">
        <f>SUM(AL98:AL103)</f>
        <v>0</v>
      </c>
      <c r="AM97" s="48">
        <f>SUM(AM98:AM103)</f>
        <v>0</v>
      </c>
      <c r="AN97" s="47">
        <f t="shared" si="315"/>
        <v>0</v>
      </c>
      <c r="AO97" s="47">
        <f t="shared" si="315"/>
        <v>0</v>
      </c>
      <c r="AP97" s="47">
        <f t="shared" si="315"/>
        <v>0</v>
      </c>
      <c r="AQ97" s="47">
        <f t="shared" si="315"/>
        <v>0</v>
      </c>
      <c r="AR97" s="47">
        <f t="shared" si="315"/>
        <v>0</v>
      </c>
      <c r="AS97" s="47">
        <f t="shared" si="315"/>
        <v>0</v>
      </c>
      <c r="AT97" s="47">
        <f t="shared" si="315"/>
        <v>0</v>
      </c>
      <c r="AU97" s="47">
        <f t="shared" si="315"/>
        <v>0</v>
      </c>
      <c r="AV97" s="47">
        <f t="shared" si="315"/>
        <v>0</v>
      </c>
      <c r="AW97" s="47">
        <f t="shared" si="315"/>
        <v>0</v>
      </c>
      <c r="AX97" s="48">
        <f t="shared" si="315"/>
        <v>0</v>
      </c>
      <c r="AY97" s="47">
        <f t="shared" si="315"/>
        <v>0</v>
      </c>
      <c r="AZ97" s="47">
        <f t="shared" si="315"/>
        <v>13</v>
      </c>
      <c r="BA97" s="47">
        <f t="shared" si="315"/>
        <v>154612.63999999998</v>
      </c>
      <c r="BB97" s="47">
        <f t="shared" si="315"/>
        <v>0</v>
      </c>
      <c r="BC97" s="47">
        <f t="shared" si="315"/>
        <v>0</v>
      </c>
      <c r="BD97" s="47">
        <f t="shared" si="315"/>
        <v>0</v>
      </c>
      <c r="BE97" s="47">
        <f t="shared" si="315"/>
        <v>0</v>
      </c>
      <c r="BF97" s="47">
        <f t="shared" si="315"/>
        <v>0</v>
      </c>
      <c r="BG97" s="47">
        <f t="shared" si="315"/>
        <v>0</v>
      </c>
      <c r="BH97" s="47">
        <f t="shared" si="315"/>
        <v>13</v>
      </c>
      <c r="BI97" s="47">
        <f t="shared" si="315"/>
        <v>154612.63999999998</v>
      </c>
      <c r="BJ97" s="47">
        <f t="shared" si="315"/>
        <v>0</v>
      </c>
      <c r="BK97" s="47">
        <f t="shared" si="315"/>
        <v>0</v>
      </c>
      <c r="BL97" s="48">
        <f>SUM(BL98:BL103)</f>
        <v>0</v>
      </c>
      <c r="BM97" s="47">
        <f>SUM(BM98:BM103)</f>
        <v>0</v>
      </c>
      <c r="BN97" s="47">
        <f>SUM(BN98:BN103)</f>
        <v>650</v>
      </c>
      <c r="BO97" s="47">
        <f>SUM(BO98:BO103)</f>
        <v>12452071.296</v>
      </c>
      <c r="BP97" s="47">
        <f t="shared" si="315"/>
        <v>1</v>
      </c>
      <c r="BQ97" s="47">
        <f t="shared" si="315"/>
        <v>14271.936000000002</v>
      </c>
      <c r="BR97" s="48">
        <f t="shared" si="315"/>
        <v>0</v>
      </c>
      <c r="BS97" s="47">
        <f t="shared" si="315"/>
        <v>0</v>
      </c>
      <c r="BT97" s="47">
        <f t="shared" si="315"/>
        <v>71</v>
      </c>
      <c r="BU97" s="47">
        <f t="shared" si="315"/>
        <v>1254773.1839999999</v>
      </c>
      <c r="BV97" s="47">
        <f t="shared" si="315"/>
        <v>53</v>
      </c>
      <c r="BW97" s="47">
        <f t="shared" si="315"/>
        <v>756412.60799999989</v>
      </c>
      <c r="BX97" s="48">
        <f t="shared" si="315"/>
        <v>0</v>
      </c>
      <c r="BY97" s="47">
        <f t="shared" si="315"/>
        <v>0</v>
      </c>
      <c r="BZ97" s="47">
        <f t="shared" ref="BZ97:CU97" si="317">SUM(BZ98:BZ103)</f>
        <v>3</v>
      </c>
      <c r="CA97" s="47">
        <f t="shared" si="317"/>
        <v>42815.807999999997</v>
      </c>
      <c r="CB97" s="47">
        <f t="shared" si="317"/>
        <v>0</v>
      </c>
      <c r="CC97" s="47">
        <f t="shared" si="317"/>
        <v>0</v>
      </c>
      <c r="CD97" s="47">
        <f t="shared" si="317"/>
        <v>7</v>
      </c>
      <c r="CE97" s="47">
        <f t="shared" si="317"/>
        <v>99903.551999999996</v>
      </c>
      <c r="CF97" s="47">
        <f t="shared" si="317"/>
        <v>9</v>
      </c>
      <c r="CG97" s="47">
        <f t="shared" si="317"/>
        <v>128447.424</v>
      </c>
      <c r="CH97" s="47">
        <f t="shared" si="317"/>
        <v>0</v>
      </c>
      <c r="CI97" s="47">
        <f t="shared" si="317"/>
        <v>0</v>
      </c>
      <c r="CJ97" s="48">
        <f t="shared" si="317"/>
        <v>5</v>
      </c>
      <c r="CK97" s="47">
        <f t="shared" si="317"/>
        <v>71359.679999999993</v>
      </c>
      <c r="CL97" s="47">
        <f t="shared" si="317"/>
        <v>1</v>
      </c>
      <c r="CM97" s="47">
        <f t="shared" si="317"/>
        <v>14271.936000000002</v>
      </c>
      <c r="CN97" s="48">
        <v>15</v>
      </c>
      <c r="CO97" s="47">
        <f t="shared" si="317"/>
        <v>284164.44</v>
      </c>
      <c r="CP97" s="47">
        <f t="shared" si="317"/>
        <v>0</v>
      </c>
      <c r="CQ97" s="47">
        <f t="shared" si="317"/>
        <v>0</v>
      </c>
      <c r="CR97" s="47">
        <f t="shared" si="317"/>
        <v>0</v>
      </c>
      <c r="CS97" s="47">
        <f t="shared" si="317"/>
        <v>0</v>
      </c>
      <c r="CT97" s="47">
        <f t="shared" si="317"/>
        <v>1469</v>
      </c>
      <c r="CU97" s="47">
        <f t="shared" si="317"/>
        <v>24243466.295999996</v>
      </c>
      <c r="CV97" s="61"/>
    </row>
    <row r="98" spans="1:100" x14ac:dyDescent="0.25">
      <c r="A98" s="30"/>
      <c r="B98" s="30">
        <v>64</v>
      </c>
      <c r="C98" s="76" t="s">
        <v>208</v>
      </c>
      <c r="D98" s="77">
        <v>11480</v>
      </c>
      <c r="E98" s="15">
        <v>0.74</v>
      </c>
      <c r="F98" s="31">
        <v>1</v>
      </c>
      <c r="G98" s="31"/>
      <c r="H98" s="77">
        <v>1.4</v>
      </c>
      <c r="I98" s="77">
        <v>1.68</v>
      </c>
      <c r="J98" s="77">
        <v>2.23</v>
      </c>
      <c r="K98" s="77">
        <v>2.57</v>
      </c>
      <c r="L98" s="18">
        <v>89</v>
      </c>
      <c r="M98" s="17">
        <f t="shared" ref="M98:M103" si="318">SUM(L98*$D98*$E98*$F98*$H98*$M$8)</f>
        <v>1058501.92</v>
      </c>
      <c r="N98" s="18"/>
      <c r="O98" s="17">
        <f t="shared" si="313"/>
        <v>0</v>
      </c>
      <c r="P98" s="18"/>
      <c r="Q98" s="17">
        <f t="shared" ref="Q98:Q103" si="319">SUM(P98*$D98*$E98*$F98*$H98*$Q$8)</f>
        <v>0</v>
      </c>
      <c r="R98" s="16"/>
      <c r="S98" s="17">
        <f t="shared" ref="S98:S103" si="320">SUM(R98*$D98*$E98*$F98*$H98*$S$8)</f>
        <v>0</v>
      </c>
      <c r="T98" s="18"/>
      <c r="U98" s="17">
        <f t="shared" ref="U98:U103" si="321">SUM(T98*$D98*$E98*$F98*$H98*$U$8)</f>
        <v>0</v>
      </c>
      <c r="V98" s="16"/>
      <c r="W98" s="19">
        <f t="shared" ref="W98:W103" si="322">SUM(V98*$D98*$E98*$F98*$H98*$W$8)</f>
        <v>0</v>
      </c>
      <c r="X98" s="78"/>
      <c r="Y98" s="17">
        <f t="shared" si="314"/>
        <v>0</v>
      </c>
      <c r="Z98" s="18">
        <v>20</v>
      </c>
      <c r="AA98" s="17">
        <f t="shared" ref="AA98:AA103" si="323">SUM(Z98*$D98*$E98*$F98*$H98*$AA$8)</f>
        <v>237865.59999999998</v>
      </c>
      <c r="AB98" s="18">
        <v>333</v>
      </c>
      <c r="AC98" s="17">
        <f t="shared" ref="AC98:AC103" si="324">SUM(AB98*$D98*$E98*$F98*$H98*$AC$8)</f>
        <v>3960462.2399999998</v>
      </c>
      <c r="AD98" s="18"/>
      <c r="AE98" s="17">
        <f t="shared" ref="AE98:AE103" si="325">SUM(AD98*$D98*$E98*$F98*$H98*$AE$8)</f>
        <v>0</v>
      </c>
      <c r="AF98" s="16"/>
      <c r="AG98" s="17">
        <f t="shared" ref="AG98:AG103" si="326">AF98*$D98*$E98*$F98*$I98*$AG$8</f>
        <v>0</v>
      </c>
      <c r="AH98" s="20">
        <v>32</v>
      </c>
      <c r="AI98" s="17">
        <f t="shared" ref="AI98:AI103" si="327">AH98*$D98*$E98*$F98*$I98*$AI$8</f>
        <v>456701.95200000005</v>
      </c>
      <c r="AJ98" s="21"/>
      <c r="AK98" s="17">
        <f t="shared" ref="AK98:AK103" si="328">SUM(AJ98*$D98*$E98*$F98*$H98*$AK$8)</f>
        <v>0</v>
      </c>
      <c r="AL98" s="16"/>
      <c r="AM98" s="19">
        <f t="shared" ref="AM98:AM103" si="329">SUM(AL98*$D98*$E98*$F98*$H98*$AM$8)</f>
        <v>0</v>
      </c>
      <c r="AN98" s="18"/>
      <c r="AO98" s="17">
        <f t="shared" ref="AO98:AO103" si="330">SUM(AN98*$D98*$E98*$F98*$H98*$AO$8)</f>
        <v>0</v>
      </c>
      <c r="AP98" s="18"/>
      <c r="AQ98" s="17">
        <f t="shared" ref="AQ98:AQ103" si="331">SUM(AP98*$D98*$E98*$F98*$H98*$AQ$8)</f>
        <v>0</v>
      </c>
      <c r="AR98" s="18"/>
      <c r="AS98" s="17">
        <f t="shared" ref="AS98:AS103" si="332">SUM(AR98*$D98*$E98*$F98*$H98*$AS$8)</f>
        <v>0</v>
      </c>
      <c r="AT98" s="18"/>
      <c r="AU98" s="17">
        <f t="shared" ref="AU98:AU103" si="333">SUM(AT98*$D98*$E98*$F98*$H98*$AU$8)</f>
        <v>0</v>
      </c>
      <c r="AV98" s="18"/>
      <c r="AW98" s="17">
        <f t="shared" ref="AW98:AW103" si="334">SUM(AV98*$D98*$E98*$F98*$H98*$AW$8)</f>
        <v>0</v>
      </c>
      <c r="AX98" s="16"/>
      <c r="AY98" s="17">
        <f t="shared" ref="AY98:AY103" si="335">SUM(AX98*$D98*$E98*$F98*$H98*$AY$8)</f>
        <v>0</v>
      </c>
      <c r="AZ98" s="18">
        <v>13</v>
      </c>
      <c r="BA98" s="17">
        <f t="shared" ref="BA98:BA103" si="336">SUM(AZ98*$D98*$E98*$F98*$H98*$BA$8)</f>
        <v>154612.63999999998</v>
      </c>
      <c r="BB98" s="18"/>
      <c r="BC98" s="17">
        <f t="shared" ref="BC98:BC103" si="337">SUM(BB98*$D98*$E98*$F98*$H98*$BC$8)</f>
        <v>0</v>
      </c>
      <c r="BD98" s="18"/>
      <c r="BE98" s="17">
        <f t="shared" ref="BE98:BE103" si="338">SUM(BD98*$D98*$E98*$F98*$H98*$BE$8)</f>
        <v>0</v>
      </c>
      <c r="BF98" s="18"/>
      <c r="BG98" s="17">
        <f t="shared" ref="BG98:BG103" si="339">SUM(BF98*$D98*$E98*$F98*$H98*$BG$8)</f>
        <v>0</v>
      </c>
      <c r="BH98" s="18">
        <v>13</v>
      </c>
      <c r="BI98" s="17">
        <f t="shared" ref="BI98:BI103" si="340">SUM(BH98*$D98*$E98*$F98*$H98*$BI$8)</f>
        <v>154612.63999999998</v>
      </c>
      <c r="BJ98" s="18"/>
      <c r="BK98" s="17">
        <f t="shared" ref="BK98:BK103" si="341">BJ98*$D98*$E98*$F98*$I98*$BK$8</f>
        <v>0</v>
      </c>
      <c r="BL98" s="16"/>
      <c r="BM98" s="17">
        <f t="shared" ref="BM98:BM103" si="342">BL98*$D98*$E98*$F98*$I98*$BM$8</f>
        <v>0</v>
      </c>
      <c r="BN98" s="32">
        <v>297</v>
      </c>
      <c r="BO98" s="17">
        <f t="shared" ref="BO98:BO103" si="343">BN98*$D98*$E98*$F98*$I98*$BO$8</f>
        <v>4238764.9919999996</v>
      </c>
      <c r="BP98" s="18">
        <v>1</v>
      </c>
      <c r="BQ98" s="17">
        <f t="shared" ref="BQ98:BQ103" si="344">BP98*$D98*$E98*$F98*$I98*$BQ$8</f>
        <v>14271.936000000002</v>
      </c>
      <c r="BR98" s="16"/>
      <c r="BS98" s="17">
        <f t="shared" ref="BS98:BS103" si="345">BR98*$D98*$E98*$F98*$I98*$BS$8</f>
        <v>0</v>
      </c>
      <c r="BT98" s="20">
        <v>48</v>
      </c>
      <c r="BU98" s="17">
        <f t="shared" ref="BU98:BU103" si="346">BT98*$D98*$E98*$F98*$I98*$BU$8</f>
        <v>685052.92799999996</v>
      </c>
      <c r="BV98" s="18">
        <v>53</v>
      </c>
      <c r="BW98" s="17">
        <f t="shared" ref="BW98:BW103" si="347">BV98*$D98*$E98*$F98*$I98*$BW$8</f>
        <v>756412.60799999989</v>
      </c>
      <c r="BX98" s="16"/>
      <c r="BY98" s="17">
        <f t="shared" ref="BY98:BY103" si="348">BX98*$D98*$E98*$F98*$I98*$BY$8</f>
        <v>0</v>
      </c>
      <c r="BZ98" s="22">
        <v>3</v>
      </c>
      <c r="CA98" s="17">
        <f t="shared" ref="CA98:CA103" si="349">BZ98*$D98*$E98*$F98*$I98*$CA$8</f>
        <v>42815.807999999997</v>
      </c>
      <c r="CB98" s="18"/>
      <c r="CC98" s="17">
        <f t="shared" ref="CC98:CC103" si="350">CB98*$D98*$E98*$F98*$I98*$CC$8</f>
        <v>0</v>
      </c>
      <c r="CD98" s="18">
        <v>7</v>
      </c>
      <c r="CE98" s="17">
        <f t="shared" ref="CE98:CE103" si="351">CD98*$D98*$E98*$F98*$I98*$CE$8</f>
        <v>99903.551999999996</v>
      </c>
      <c r="CF98" s="18">
        <v>9</v>
      </c>
      <c r="CG98" s="17">
        <f t="shared" ref="CG98:CG103" si="352">CF98*$D98*$E98*$F98*$I98*$CG$8</f>
        <v>128447.424</v>
      </c>
      <c r="CH98" s="18"/>
      <c r="CI98" s="17">
        <f t="shared" ref="CI98:CI103" si="353">CH98*$D98*$E98*$F98*$I98*$CI$8</f>
        <v>0</v>
      </c>
      <c r="CJ98" s="16">
        <v>5</v>
      </c>
      <c r="CK98" s="17">
        <f t="shared" ref="CK98:CK103" si="354">CJ98*$D98*$E98*$F98*$I98*$CK$8</f>
        <v>71359.679999999993</v>
      </c>
      <c r="CL98" s="18">
        <v>1</v>
      </c>
      <c r="CM98" s="17">
        <f t="shared" ref="CM98:CM103" si="355">CL98*$D98*$E98*$F98*$I98*$CM$8</f>
        <v>14271.936000000002</v>
      </c>
      <c r="CN98" s="20">
        <v>15</v>
      </c>
      <c r="CO98" s="17">
        <f t="shared" ref="CO98:CO103" si="356">CN98*$D98*$E98*$F98*$J98*$CO$8</f>
        <v>284164.44</v>
      </c>
      <c r="CP98" s="22"/>
      <c r="CQ98" s="17">
        <f t="shared" ref="CQ98:CQ103" si="357">CP98*$D98*$E98*$F98*$K98*$CQ$8</f>
        <v>0</v>
      </c>
      <c r="CR98" s="17"/>
      <c r="CS98" s="17">
        <f t="shared" ref="CS98:CS103" si="358">CR98*D98*E98*F98</f>
        <v>0</v>
      </c>
      <c r="CT98" s="62">
        <f t="shared" ref="CT98:CU103" si="359">SUM(N98+L98+X98+P98+R98+Z98+V98+T98+AB98+AF98+AD98+AH98+AJ98+AN98+BJ98+BP98+AL98+AX98+AZ98+CB98+CD98+BZ98+CF98+CH98+BT98+BV98+AP98+AR98+AT98+AV98+BL98+BN98+BR98+BB98+BD98+BF98+BH98+BX98+CJ98+CL98+CN98+CP98+CR98)</f>
        <v>939</v>
      </c>
      <c r="CU98" s="62">
        <f t="shared" si="359"/>
        <v>12358222.295999998</v>
      </c>
      <c r="CV98" s="61">
        <f t="shared" ref="CV98:CV103" si="360">SUM(CT98*F98)</f>
        <v>939</v>
      </c>
    </row>
    <row r="99" spans="1:100" ht="45" x14ac:dyDescent="0.25">
      <c r="A99" s="30"/>
      <c r="B99" s="30">
        <v>65</v>
      </c>
      <c r="C99" s="76" t="s">
        <v>209</v>
      </c>
      <c r="D99" s="77">
        <v>11480</v>
      </c>
      <c r="E99" s="15">
        <v>1.1200000000000001</v>
      </c>
      <c r="F99" s="31">
        <v>1</v>
      </c>
      <c r="G99" s="31"/>
      <c r="H99" s="77">
        <v>1.4</v>
      </c>
      <c r="I99" s="77">
        <v>1.68</v>
      </c>
      <c r="J99" s="77">
        <v>2.23</v>
      </c>
      <c r="K99" s="77">
        <v>2.57</v>
      </c>
      <c r="L99" s="18">
        <v>1</v>
      </c>
      <c r="M99" s="17">
        <f t="shared" si="318"/>
        <v>18000.64</v>
      </c>
      <c r="N99" s="18">
        <v>0</v>
      </c>
      <c r="O99" s="17">
        <f t="shared" si="313"/>
        <v>0</v>
      </c>
      <c r="P99" s="18">
        <v>0</v>
      </c>
      <c r="Q99" s="17">
        <f t="shared" si="319"/>
        <v>0</v>
      </c>
      <c r="R99" s="16">
        <v>0</v>
      </c>
      <c r="S99" s="17">
        <f t="shared" si="320"/>
        <v>0</v>
      </c>
      <c r="T99" s="18">
        <v>0</v>
      </c>
      <c r="U99" s="17">
        <f t="shared" si="321"/>
        <v>0</v>
      </c>
      <c r="V99" s="16"/>
      <c r="W99" s="19">
        <f t="shared" si="322"/>
        <v>0</v>
      </c>
      <c r="X99" s="78"/>
      <c r="Y99" s="17">
        <f t="shared" si="314"/>
        <v>0</v>
      </c>
      <c r="Z99" s="18"/>
      <c r="AA99" s="17">
        <f t="shared" si="323"/>
        <v>0</v>
      </c>
      <c r="AB99" s="18">
        <v>120</v>
      </c>
      <c r="AC99" s="17">
        <f t="shared" si="324"/>
        <v>2160076.8000000003</v>
      </c>
      <c r="AD99" s="18">
        <v>0</v>
      </c>
      <c r="AE99" s="17">
        <f t="shared" si="325"/>
        <v>0</v>
      </c>
      <c r="AF99" s="16">
        <v>0</v>
      </c>
      <c r="AG99" s="17">
        <f t="shared" si="326"/>
        <v>0</v>
      </c>
      <c r="AH99" s="16">
        <v>0</v>
      </c>
      <c r="AI99" s="17">
        <f t="shared" si="327"/>
        <v>0</v>
      </c>
      <c r="AJ99" s="21"/>
      <c r="AK99" s="17">
        <f t="shared" si="328"/>
        <v>0</v>
      </c>
      <c r="AL99" s="16"/>
      <c r="AM99" s="19">
        <f t="shared" si="329"/>
        <v>0</v>
      </c>
      <c r="AN99" s="18">
        <v>0</v>
      </c>
      <c r="AO99" s="17">
        <f t="shared" si="330"/>
        <v>0</v>
      </c>
      <c r="AP99" s="18">
        <v>0</v>
      </c>
      <c r="AQ99" s="17">
        <f t="shared" si="331"/>
        <v>0</v>
      </c>
      <c r="AR99" s="18"/>
      <c r="AS99" s="17">
        <f t="shared" si="332"/>
        <v>0</v>
      </c>
      <c r="AT99" s="18"/>
      <c r="AU99" s="17">
        <f t="shared" si="333"/>
        <v>0</v>
      </c>
      <c r="AV99" s="18"/>
      <c r="AW99" s="17">
        <f t="shared" si="334"/>
        <v>0</v>
      </c>
      <c r="AX99" s="16">
        <v>0</v>
      </c>
      <c r="AY99" s="17">
        <f t="shared" si="335"/>
        <v>0</v>
      </c>
      <c r="AZ99" s="18">
        <v>0</v>
      </c>
      <c r="BA99" s="17">
        <f t="shared" si="336"/>
        <v>0</v>
      </c>
      <c r="BB99" s="18">
        <v>0</v>
      </c>
      <c r="BC99" s="17">
        <f t="shared" si="337"/>
        <v>0</v>
      </c>
      <c r="BD99" s="18">
        <v>0</v>
      </c>
      <c r="BE99" s="17">
        <f t="shared" si="338"/>
        <v>0</v>
      </c>
      <c r="BF99" s="18">
        <v>0</v>
      </c>
      <c r="BG99" s="17">
        <f t="shared" si="339"/>
        <v>0</v>
      </c>
      <c r="BH99" s="18"/>
      <c r="BI99" s="17">
        <f t="shared" si="340"/>
        <v>0</v>
      </c>
      <c r="BJ99" s="18">
        <v>0</v>
      </c>
      <c r="BK99" s="17">
        <f t="shared" si="341"/>
        <v>0</v>
      </c>
      <c r="BL99" s="16">
        <v>0</v>
      </c>
      <c r="BM99" s="17">
        <f t="shared" si="342"/>
        <v>0</v>
      </c>
      <c r="BN99" s="32">
        <v>306</v>
      </c>
      <c r="BO99" s="17">
        <f t="shared" si="343"/>
        <v>6609835.0080000004</v>
      </c>
      <c r="BP99" s="18">
        <v>0</v>
      </c>
      <c r="BQ99" s="17">
        <f t="shared" si="344"/>
        <v>0</v>
      </c>
      <c r="BR99" s="16">
        <v>0</v>
      </c>
      <c r="BS99" s="17">
        <f t="shared" si="345"/>
        <v>0</v>
      </c>
      <c r="BT99" s="20">
        <v>16</v>
      </c>
      <c r="BU99" s="17">
        <f t="shared" si="346"/>
        <v>345612.288</v>
      </c>
      <c r="BV99" s="18">
        <v>0</v>
      </c>
      <c r="BW99" s="17">
        <f t="shared" si="347"/>
        <v>0</v>
      </c>
      <c r="BX99" s="16"/>
      <c r="BY99" s="17">
        <f t="shared" si="348"/>
        <v>0</v>
      </c>
      <c r="BZ99" s="18">
        <v>0</v>
      </c>
      <c r="CA99" s="17">
        <f t="shared" si="349"/>
        <v>0</v>
      </c>
      <c r="CB99" s="18">
        <v>0</v>
      </c>
      <c r="CC99" s="17">
        <f t="shared" si="350"/>
        <v>0</v>
      </c>
      <c r="CD99" s="18">
        <v>0</v>
      </c>
      <c r="CE99" s="17">
        <f t="shared" si="351"/>
        <v>0</v>
      </c>
      <c r="CF99" s="18">
        <v>0</v>
      </c>
      <c r="CG99" s="17">
        <f t="shared" si="352"/>
        <v>0</v>
      </c>
      <c r="CH99" s="18"/>
      <c r="CI99" s="17">
        <f t="shared" si="353"/>
        <v>0</v>
      </c>
      <c r="CJ99" s="16"/>
      <c r="CK99" s="17">
        <f t="shared" si="354"/>
        <v>0</v>
      </c>
      <c r="CL99" s="18">
        <v>0</v>
      </c>
      <c r="CM99" s="17">
        <f t="shared" si="355"/>
        <v>0</v>
      </c>
      <c r="CN99" s="16">
        <v>0</v>
      </c>
      <c r="CO99" s="17">
        <f t="shared" si="356"/>
        <v>0</v>
      </c>
      <c r="CP99" s="18">
        <v>0</v>
      </c>
      <c r="CQ99" s="17">
        <f t="shared" si="357"/>
        <v>0</v>
      </c>
      <c r="CR99" s="17"/>
      <c r="CS99" s="17">
        <f t="shared" si="358"/>
        <v>0</v>
      </c>
      <c r="CT99" s="62">
        <f t="shared" si="359"/>
        <v>443</v>
      </c>
      <c r="CU99" s="62">
        <f t="shared" si="359"/>
        <v>9133524.7360000014</v>
      </c>
      <c r="CV99" s="61">
        <f t="shared" si="360"/>
        <v>443</v>
      </c>
    </row>
    <row r="100" spans="1:100" ht="45" x14ac:dyDescent="0.25">
      <c r="A100" s="30"/>
      <c r="B100" s="30">
        <v>66</v>
      </c>
      <c r="C100" s="76" t="s">
        <v>210</v>
      </c>
      <c r="D100" s="77">
        <v>11480</v>
      </c>
      <c r="E100" s="15">
        <v>1.66</v>
      </c>
      <c r="F100" s="31">
        <v>1</v>
      </c>
      <c r="G100" s="31"/>
      <c r="H100" s="77">
        <v>1.4</v>
      </c>
      <c r="I100" s="77">
        <v>1.68</v>
      </c>
      <c r="J100" s="77">
        <v>2.23</v>
      </c>
      <c r="K100" s="77">
        <v>2.57</v>
      </c>
      <c r="L100" s="18"/>
      <c r="M100" s="17">
        <f t="shared" si="318"/>
        <v>0</v>
      </c>
      <c r="N100" s="18">
        <v>0</v>
      </c>
      <c r="O100" s="17">
        <f t="shared" si="313"/>
        <v>0</v>
      </c>
      <c r="P100" s="18">
        <v>0</v>
      </c>
      <c r="Q100" s="17">
        <f t="shared" si="319"/>
        <v>0</v>
      </c>
      <c r="R100" s="16">
        <v>0</v>
      </c>
      <c r="S100" s="17">
        <f t="shared" si="320"/>
        <v>0</v>
      </c>
      <c r="T100" s="18">
        <v>0</v>
      </c>
      <c r="U100" s="17">
        <f t="shared" si="321"/>
        <v>0</v>
      </c>
      <c r="V100" s="16"/>
      <c r="W100" s="19">
        <f t="shared" si="322"/>
        <v>0</v>
      </c>
      <c r="X100" s="78"/>
      <c r="Y100" s="17">
        <f t="shared" si="314"/>
        <v>0</v>
      </c>
      <c r="Z100" s="18">
        <v>1</v>
      </c>
      <c r="AA100" s="17">
        <f t="shared" si="323"/>
        <v>26679.519999999997</v>
      </c>
      <c r="AB100" s="18">
        <v>24</v>
      </c>
      <c r="AC100" s="17">
        <f t="shared" si="324"/>
        <v>640308.47999999986</v>
      </c>
      <c r="AD100" s="18">
        <v>0</v>
      </c>
      <c r="AE100" s="17">
        <f t="shared" si="325"/>
        <v>0</v>
      </c>
      <c r="AF100" s="16">
        <v>0</v>
      </c>
      <c r="AG100" s="17">
        <f t="shared" si="326"/>
        <v>0</v>
      </c>
      <c r="AH100" s="16">
        <v>0</v>
      </c>
      <c r="AI100" s="17">
        <f t="shared" si="327"/>
        <v>0</v>
      </c>
      <c r="AJ100" s="21"/>
      <c r="AK100" s="17">
        <f t="shared" si="328"/>
        <v>0</v>
      </c>
      <c r="AL100" s="16"/>
      <c r="AM100" s="19">
        <f t="shared" si="329"/>
        <v>0</v>
      </c>
      <c r="AN100" s="18">
        <v>0</v>
      </c>
      <c r="AO100" s="17">
        <f t="shared" si="330"/>
        <v>0</v>
      </c>
      <c r="AP100" s="18">
        <v>0</v>
      </c>
      <c r="AQ100" s="17">
        <f t="shared" si="331"/>
        <v>0</v>
      </c>
      <c r="AR100" s="18"/>
      <c r="AS100" s="17">
        <f t="shared" si="332"/>
        <v>0</v>
      </c>
      <c r="AT100" s="18"/>
      <c r="AU100" s="17">
        <f t="shared" si="333"/>
        <v>0</v>
      </c>
      <c r="AV100" s="18"/>
      <c r="AW100" s="17">
        <f t="shared" si="334"/>
        <v>0</v>
      </c>
      <c r="AX100" s="16">
        <v>0</v>
      </c>
      <c r="AY100" s="17">
        <f t="shared" si="335"/>
        <v>0</v>
      </c>
      <c r="AZ100" s="18">
        <v>0</v>
      </c>
      <c r="BA100" s="17">
        <f t="shared" si="336"/>
        <v>0</v>
      </c>
      <c r="BB100" s="18">
        <v>0</v>
      </c>
      <c r="BC100" s="17">
        <f t="shared" si="337"/>
        <v>0</v>
      </c>
      <c r="BD100" s="18">
        <v>0</v>
      </c>
      <c r="BE100" s="17">
        <f t="shared" si="338"/>
        <v>0</v>
      </c>
      <c r="BF100" s="18">
        <v>0</v>
      </c>
      <c r="BG100" s="17">
        <f t="shared" si="339"/>
        <v>0</v>
      </c>
      <c r="BH100" s="18"/>
      <c r="BI100" s="17">
        <f t="shared" si="340"/>
        <v>0</v>
      </c>
      <c r="BJ100" s="18">
        <v>0</v>
      </c>
      <c r="BK100" s="17">
        <f t="shared" si="341"/>
        <v>0</v>
      </c>
      <c r="BL100" s="16">
        <v>0</v>
      </c>
      <c r="BM100" s="17">
        <f t="shared" si="342"/>
        <v>0</v>
      </c>
      <c r="BN100" s="32">
        <v>36</v>
      </c>
      <c r="BO100" s="17">
        <f t="shared" si="343"/>
        <v>1152555.2639999997</v>
      </c>
      <c r="BP100" s="18">
        <v>0</v>
      </c>
      <c r="BQ100" s="17">
        <f t="shared" si="344"/>
        <v>0</v>
      </c>
      <c r="BR100" s="16">
        <v>0</v>
      </c>
      <c r="BS100" s="17">
        <f t="shared" si="345"/>
        <v>0</v>
      </c>
      <c r="BT100" s="16">
        <v>7</v>
      </c>
      <c r="BU100" s="17">
        <f t="shared" si="346"/>
        <v>224107.96799999999</v>
      </c>
      <c r="BV100" s="18">
        <v>0</v>
      </c>
      <c r="BW100" s="17">
        <f t="shared" si="347"/>
        <v>0</v>
      </c>
      <c r="BX100" s="16"/>
      <c r="BY100" s="17">
        <f t="shared" si="348"/>
        <v>0</v>
      </c>
      <c r="BZ100" s="18">
        <v>0</v>
      </c>
      <c r="CA100" s="17">
        <f t="shared" si="349"/>
        <v>0</v>
      </c>
      <c r="CB100" s="18">
        <v>0</v>
      </c>
      <c r="CC100" s="17">
        <f t="shared" si="350"/>
        <v>0</v>
      </c>
      <c r="CD100" s="18">
        <v>0</v>
      </c>
      <c r="CE100" s="17">
        <f t="shared" si="351"/>
        <v>0</v>
      </c>
      <c r="CF100" s="18">
        <v>0</v>
      </c>
      <c r="CG100" s="17">
        <f t="shared" si="352"/>
        <v>0</v>
      </c>
      <c r="CH100" s="18"/>
      <c r="CI100" s="17">
        <f t="shared" si="353"/>
        <v>0</v>
      </c>
      <c r="CJ100" s="16"/>
      <c r="CK100" s="17">
        <f t="shared" si="354"/>
        <v>0</v>
      </c>
      <c r="CL100" s="18">
        <v>0</v>
      </c>
      <c r="CM100" s="17">
        <f t="shared" si="355"/>
        <v>0</v>
      </c>
      <c r="CN100" s="16">
        <v>0</v>
      </c>
      <c r="CO100" s="17">
        <f t="shared" si="356"/>
        <v>0</v>
      </c>
      <c r="CP100" s="18">
        <v>0</v>
      </c>
      <c r="CQ100" s="17">
        <f t="shared" si="357"/>
        <v>0</v>
      </c>
      <c r="CR100" s="17"/>
      <c r="CS100" s="17">
        <f t="shared" si="358"/>
        <v>0</v>
      </c>
      <c r="CT100" s="62">
        <f t="shared" si="359"/>
        <v>68</v>
      </c>
      <c r="CU100" s="62">
        <f t="shared" si="359"/>
        <v>2043651.2319999996</v>
      </c>
      <c r="CV100" s="61">
        <f t="shared" si="360"/>
        <v>68</v>
      </c>
    </row>
    <row r="101" spans="1:100" ht="45" x14ac:dyDescent="0.25">
      <c r="A101" s="30"/>
      <c r="B101" s="30">
        <v>67</v>
      </c>
      <c r="C101" s="76" t="s">
        <v>211</v>
      </c>
      <c r="D101" s="77">
        <v>11480</v>
      </c>
      <c r="E101" s="15">
        <v>2</v>
      </c>
      <c r="F101" s="31">
        <v>1</v>
      </c>
      <c r="G101" s="31"/>
      <c r="H101" s="77">
        <v>1.4</v>
      </c>
      <c r="I101" s="77">
        <v>1.68</v>
      </c>
      <c r="J101" s="77">
        <v>2.23</v>
      </c>
      <c r="K101" s="77">
        <v>2.57</v>
      </c>
      <c r="L101" s="18"/>
      <c r="M101" s="17">
        <f t="shared" si="318"/>
        <v>0</v>
      </c>
      <c r="N101" s="18">
        <v>0</v>
      </c>
      <c r="O101" s="17">
        <f t="shared" si="313"/>
        <v>0</v>
      </c>
      <c r="P101" s="18">
        <v>0</v>
      </c>
      <c r="Q101" s="17">
        <f t="shared" si="319"/>
        <v>0</v>
      </c>
      <c r="R101" s="16">
        <v>0</v>
      </c>
      <c r="S101" s="17">
        <f t="shared" si="320"/>
        <v>0</v>
      </c>
      <c r="T101" s="18">
        <v>0</v>
      </c>
      <c r="U101" s="17">
        <f t="shared" si="321"/>
        <v>0</v>
      </c>
      <c r="V101" s="16"/>
      <c r="W101" s="19">
        <f t="shared" si="322"/>
        <v>0</v>
      </c>
      <c r="X101" s="78"/>
      <c r="Y101" s="17">
        <f t="shared" si="314"/>
        <v>0</v>
      </c>
      <c r="Z101" s="18">
        <v>1</v>
      </c>
      <c r="AA101" s="17">
        <f t="shared" si="323"/>
        <v>32143.999999999996</v>
      </c>
      <c r="AB101" s="18">
        <v>7</v>
      </c>
      <c r="AC101" s="17">
        <f t="shared" si="324"/>
        <v>225008</v>
      </c>
      <c r="AD101" s="18">
        <v>0</v>
      </c>
      <c r="AE101" s="17">
        <f t="shared" si="325"/>
        <v>0</v>
      </c>
      <c r="AF101" s="16">
        <v>0</v>
      </c>
      <c r="AG101" s="17">
        <f t="shared" si="326"/>
        <v>0</v>
      </c>
      <c r="AH101" s="16">
        <v>0</v>
      </c>
      <c r="AI101" s="17">
        <f t="shared" si="327"/>
        <v>0</v>
      </c>
      <c r="AJ101" s="21"/>
      <c r="AK101" s="17">
        <f t="shared" si="328"/>
        <v>0</v>
      </c>
      <c r="AL101" s="16"/>
      <c r="AM101" s="19">
        <f t="shared" si="329"/>
        <v>0</v>
      </c>
      <c r="AN101" s="18">
        <v>0</v>
      </c>
      <c r="AO101" s="17">
        <f t="shared" si="330"/>
        <v>0</v>
      </c>
      <c r="AP101" s="18">
        <v>0</v>
      </c>
      <c r="AQ101" s="17">
        <f t="shared" si="331"/>
        <v>0</v>
      </c>
      <c r="AR101" s="18"/>
      <c r="AS101" s="17">
        <f t="shared" si="332"/>
        <v>0</v>
      </c>
      <c r="AT101" s="18"/>
      <c r="AU101" s="17">
        <f t="shared" si="333"/>
        <v>0</v>
      </c>
      <c r="AV101" s="18"/>
      <c r="AW101" s="17">
        <f t="shared" si="334"/>
        <v>0</v>
      </c>
      <c r="AX101" s="16">
        <v>0</v>
      </c>
      <c r="AY101" s="17">
        <f t="shared" si="335"/>
        <v>0</v>
      </c>
      <c r="AZ101" s="18">
        <v>0</v>
      </c>
      <c r="BA101" s="17">
        <f t="shared" si="336"/>
        <v>0</v>
      </c>
      <c r="BB101" s="18">
        <v>0</v>
      </c>
      <c r="BC101" s="17">
        <f t="shared" si="337"/>
        <v>0</v>
      </c>
      <c r="BD101" s="18">
        <v>0</v>
      </c>
      <c r="BE101" s="17">
        <f t="shared" si="338"/>
        <v>0</v>
      </c>
      <c r="BF101" s="18">
        <v>0</v>
      </c>
      <c r="BG101" s="17">
        <f t="shared" si="339"/>
        <v>0</v>
      </c>
      <c r="BH101" s="18"/>
      <c r="BI101" s="17">
        <f t="shared" si="340"/>
        <v>0</v>
      </c>
      <c r="BJ101" s="18">
        <v>0</v>
      </c>
      <c r="BK101" s="17">
        <f t="shared" si="341"/>
        <v>0</v>
      </c>
      <c r="BL101" s="16">
        <v>0</v>
      </c>
      <c r="BM101" s="17">
        <f t="shared" si="342"/>
        <v>0</v>
      </c>
      <c r="BN101" s="32">
        <v>8</v>
      </c>
      <c r="BO101" s="17">
        <f t="shared" si="343"/>
        <v>308582.39999999997</v>
      </c>
      <c r="BP101" s="22"/>
      <c r="BQ101" s="17">
        <f t="shared" si="344"/>
        <v>0</v>
      </c>
      <c r="BR101" s="16">
        <v>0</v>
      </c>
      <c r="BS101" s="17">
        <f t="shared" si="345"/>
        <v>0</v>
      </c>
      <c r="BT101" s="20"/>
      <c r="BU101" s="17">
        <f t="shared" si="346"/>
        <v>0</v>
      </c>
      <c r="BV101" s="18">
        <v>0</v>
      </c>
      <c r="BW101" s="17">
        <f t="shared" si="347"/>
        <v>0</v>
      </c>
      <c r="BX101" s="16"/>
      <c r="BY101" s="17">
        <f t="shared" si="348"/>
        <v>0</v>
      </c>
      <c r="BZ101" s="18">
        <v>0</v>
      </c>
      <c r="CA101" s="17">
        <f t="shared" si="349"/>
        <v>0</v>
      </c>
      <c r="CB101" s="18">
        <v>0</v>
      </c>
      <c r="CC101" s="17">
        <f t="shared" si="350"/>
        <v>0</v>
      </c>
      <c r="CD101" s="18">
        <v>0</v>
      </c>
      <c r="CE101" s="17">
        <f t="shared" si="351"/>
        <v>0</v>
      </c>
      <c r="CF101" s="18">
        <v>0</v>
      </c>
      <c r="CG101" s="17">
        <f t="shared" si="352"/>
        <v>0</v>
      </c>
      <c r="CH101" s="18"/>
      <c r="CI101" s="17">
        <f t="shared" si="353"/>
        <v>0</v>
      </c>
      <c r="CJ101" s="16"/>
      <c r="CK101" s="17">
        <f t="shared" si="354"/>
        <v>0</v>
      </c>
      <c r="CL101" s="18">
        <v>0</v>
      </c>
      <c r="CM101" s="17">
        <f t="shared" si="355"/>
        <v>0</v>
      </c>
      <c r="CN101" s="16">
        <v>0</v>
      </c>
      <c r="CO101" s="17">
        <f t="shared" si="356"/>
        <v>0</v>
      </c>
      <c r="CP101" s="18">
        <v>0</v>
      </c>
      <c r="CQ101" s="17">
        <f t="shared" si="357"/>
        <v>0</v>
      </c>
      <c r="CR101" s="17"/>
      <c r="CS101" s="17">
        <f t="shared" si="358"/>
        <v>0</v>
      </c>
      <c r="CT101" s="62">
        <f t="shared" si="359"/>
        <v>16</v>
      </c>
      <c r="CU101" s="62">
        <f t="shared" si="359"/>
        <v>565734.39999999991</v>
      </c>
      <c r="CV101" s="61">
        <f t="shared" si="360"/>
        <v>16</v>
      </c>
    </row>
    <row r="102" spans="1:100" ht="45" x14ac:dyDescent="0.25">
      <c r="A102" s="30"/>
      <c r="B102" s="30">
        <v>68</v>
      </c>
      <c r="C102" s="76" t="s">
        <v>212</v>
      </c>
      <c r="D102" s="77">
        <v>11480</v>
      </c>
      <c r="E102" s="15">
        <v>2.46</v>
      </c>
      <c r="F102" s="31">
        <v>1</v>
      </c>
      <c r="G102" s="31"/>
      <c r="H102" s="77">
        <v>1.4</v>
      </c>
      <c r="I102" s="77">
        <v>1.68</v>
      </c>
      <c r="J102" s="77">
        <v>2.23</v>
      </c>
      <c r="K102" s="77">
        <v>2.57</v>
      </c>
      <c r="L102" s="18">
        <v>0</v>
      </c>
      <c r="M102" s="17">
        <f t="shared" si="318"/>
        <v>0</v>
      </c>
      <c r="N102" s="18">
        <v>0</v>
      </c>
      <c r="O102" s="17">
        <f t="shared" si="313"/>
        <v>0</v>
      </c>
      <c r="P102" s="18"/>
      <c r="Q102" s="17">
        <f t="shared" si="319"/>
        <v>0</v>
      </c>
      <c r="R102" s="16">
        <v>0</v>
      </c>
      <c r="S102" s="17">
        <f t="shared" si="320"/>
        <v>0</v>
      </c>
      <c r="T102" s="18">
        <v>0</v>
      </c>
      <c r="U102" s="17">
        <f t="shared" si="321"/>
        <v>0</v>
      </c>
      <c r="V102" s="16"/>
      <c r="W102" s="19">
        <f t="shared" si="322"/>
        <v>0</v>
      </c>
      <c r="X102" s="78"/>
      <c r="Y102" s="17">
        <f t="shared" si="314"/>
        <v>0</v>
      </c>
      <c r="Z102" s="18">
        <v>0</v>
      </c>
      <c r="AA102" s="17">
        <f t="shared" si="323"/>
        <v>0</v>
      </c>
      <c r="AB102" s="18"/>
      <c r="AC102" s="17">
        <f t="shared" si="324"/>
        <v>0</v>
      </c>
      <c r="AD102" s="18">
        <v>0</v>
      </c>
      <c r="AE102" s="17">
        <f t="shared" si="325"/>
        <v>0</v>
      </c>
      <c r="AF102" s="16">
        <v>0</v>
      </c>
      <c r="AG102" s="17">
        <f t="shared" si="326"/>
        <v>0</v>
      </c>
      <c r="AH102" s="16">
        <v>0</v>
      </c>
      <c r="AI102" s="17">
        <f t="shared" si="327"/>
        <v>0</v>
      </c>
      <c r="AJ102" s="21"/>
      <c r="AK102" s="17">
        <f t="shared" si="328"/>
        <v>0</v>
      </c>
      <c r="AL102" s="16"/>
      <c r="AM102" s="19">
        <f t="shared" si="329"/>
        <v>0</v>
      </c>
      <c r="AN102" s="18">
        <v>0</v>
      </c>
      <c r="AO102" s="17">
        <f t="shared" si="330"/>
        <v>0</v>
      </c>
      <c r="AP102" s="18">
        <v>0</v>
      </c>
      <c r="AQ102" s="17">
        <f t="shared" si="331"/>
        <v>0</v>
      </c>
      <c r="AR102" s="18"/>
      <c r="AS102" s="17">
        <f t="shared" si="332"/>
        <v>0</v>
      </c>
      <c r="AT102" s="18"/>
      <c r="AU102" s="17">
        <f t="shared" si="333"/>
        <v>0</v>
      </c>
      <c r="AV102" s="18"/>
      <c r="AW102" s="17">
        <f t="shared" si="334"/>
        <v>0</v>
      </c>
      <c r="AX102" s="16">
        <v>0</v>
      </c>
      <c r="AY102" s="17">
        <f t="shared" si="335"/>
        <v>0</v>
      </c>
      <c r="AZ102" s="18">
        <v>0</v>
      </c>
      <c r="BA102" s="17">
        <f t="shared" si="336"/>
        <v>0</v>
      </c>
      <c r="BB102" s="18">
        <v>0</v>
      </c>
      <c r="BC102" s="17">
        <f t="shared" si="337"/>
        <v>0</v>
      </c>
      <c r="BD102" s="18">
        <v>0</v>
      </c>
      <c r="BE102" s="17">
        <f t="shared" si="338"/>
        <v>0</v>
      </c>
      <c r="BF102" s="18">
        <v>0</v>
      </c>
      <c r="BG102" s="17">
        <f t="shared" si="339"/>
        <v>0</v>
      </c>
      <c r="BH102" s="18"/>
      <c r="BI102" s="17">
        <f t="shared" si="340"/>
        <v>0</v>
      </c>
      <c r="BJ102" s="18">
        <v>0</v>
      </c>
      <c r="BK102" s="17">
        <f t="shared" si="341"/>
        <v>0</v>
      </c>
      <c r="BL102" s="16">
        <v>0</v>
      </c>
      <c r="BM102" s="17">
        <f t="shared" si="342"/>
        <v>0</v>
      </c>
      <c r="BN102" s="32">
        <v>3</v>
      </c>
      <c r="BO102" s="17">
        <f t="shared" si="343"/>
        <v>142333.63199999998</v>
      </c>
      <c r="BP102" s="18">
        <v>0</v>
      </c>
      <c r="BQ102" s="17">
        <f t="shared" si="344"/>
        <v>0</v>
      </c>
      <c r="BR102" s="16">
        <v>0</v>
      </c>
      <c r="BS102" s="17">
        <f t="shared" si="345"/>
        <v>0</v>
      </c>
      <c r="BT102" s="16">
        <v>0</v>
      </c>
      <c r="BU102" s="17">
        <f t="shared" si="346"/>
        <v>0</v>
      </c>
      <c r="BV102" s="18">
        <v>0</v>
      </c>
      <c r="BW102" s="17">
        <f t="shared" si="347"/>
        <v>0</v>
      </c>
      <c r="BX102" s="16"/>
      <c r="BY102" s="17">
        <f t="shared" si="348"/>
        <v>0</v>
      </c>
      <c r="BZ102" s="18">
        <v>0</v>
      </c>
      <c r="CA102" s="17">
        <f t="shared" si="349"/>
        <v>0</v>
      </c>
      <c r="CB102" s="18">
        <v>0</v>
      </c>
      <c r="CC102" s="17">
        <f t="shared" si="350"/>
        <v>0</v>
      </c>
      <c r="CD102" s="18">
        <v>0</v>
      </c>
      <c r="CE102" s="17">
        <f t="shared" si="351"/>
        <v>0</v>
      </c>
      <c r="CF102" s="18">
        <v>0</v>
      </c>
      <c r="CG102" s="17">
        <f t="shared" si="352"/>
        <v>0</v>
      </c>
      <c r="CH102" s="18"/>
      <c r="CI102" s="17">
        <f t="shared" si="353"/>
        <v>0</v>
      </c>
      <c r="CJ102" s="16"/>
      <c r="CK102" s="17">
        <f t="shared" si="354"/>
        <v>0</v>
      </c>
      <c r="CL102" s="18">
        <v>0</v>
      </c>
      <c r="CM102" s="17">
        <f t="shared" si="355"/>
        <v>0</v>
      </c>
      <c r="CN102" s="16">
        <v>0</v>
      </c>
      <c r="CO102" s="17">
        <f t="shared" si="356"/>
        <v>0</v>
      </c>
      <c r="CP102" s="18">
        <v>0</v>
      </c>
      <c r="CQ102" s="17">
        <f t="shared" si="357"/>
        <v>0</v>
      </c>
      <c r="CR102" s="17"/>
      <c r="CS102" s="17">
        <f t="shared" si="358"/>
        <v>0</v>
      </c>
      <c r="CT102" s="62">
        <f t="shared" si="359"/>
        <v>3</v>
      </c>
      <c r="CU102" s="62">
        <f t="shared" si="359"/>
        <v>142333.63199999998</v>
      </c>
      <c r="CV102" s="61">
        <f t="shared" si="360"/>
        <v>3</v>
      </c>
    </row>
    <row r="103" spans="1:100" x14ac:dyDescent="0.25">
      <c r="A103" s="30"/>
      <c r="B103" s="30">
        <v>69</v>
      </c>
      <c r="C103" s="76" t="s">
        <v>213</v>
      </c>
      <c r="D103" s="77">
        <v>11480</v>
      </c>
      <c r="E103" s="15">
        <v>45.5</v>
      </c>
      <c r="F103" s="31">
        <v>1</v>
      </c>
      <c r="G103" s="31"/>
      <c r="H103" s="77">
        <v>1.4</v>
      </c>
      <c r="I103" s="77">
        <v>1.68</v>
      </c>
      <c r="J103" s="77">
        <v>2.23</v>
      </c>
      <c r="K103" s="77">
        <v>2.57</v>
      </c>
      <c r="L103" s="18"/>
      <c r="M103" s="17">
        <f t="shared" si="318"/>
        <v>0</v>
      </c>
      <c r="N103" s="18"/>
      <c r="O103" s="17">
        <f t="shared" si="313"/>
        <v>0</v>
      </c>
      <c r="P103" s="18"/>
      <c r="Q103" s="17">
        <f t="shared" si="319"/>
        <v>0</v>
      </c>
      <c r="R103" s="16"/>
      <c r="S103" s="17">
        <f t="shared" si="320"/>
        <v>0</v>
      </c>
      <c r="T103" s="18"/>
      <c r="U103" s="17">
        <f t="shared" si="321"/>
        <v>0</v>
      </c>
      <c r="V103" s="16"/>
      <c r="W103" s="19">
        <f t="shared" si="322"/>
        <v>0</v>
      </c>
      <c r="X103" s="78"/>
      <c r="Y103" s="17">
        <f t="shared" si="314"/>
        <v>0</v>
      </c>
      <c r="Z103" s="18"/>
      <c r="AA103" s="17">
        <f t="shared" si="323"/>
        <v>0</v>
      </c>
      <c r="AB103" s="18"/>
      <c r="AC103" s="17">
        <f t="shared" si="324"/>
        <v>0</v>
      </c>
      <c r="AD103" s="18"/>
      <c r="AE103" s="17">
        <f t="shared" si="325"/>
        <v>0</v>
      </c>
      <c r="AF103" s="16"/>
      <c r="AG103" s="17">
        <f t="shared" si="326"/>
        <v>0</v>
      </c>
      <c r="AH103" s="27"/>
      <c r="AI103" s="17">
        <f t="shared" si="327"/>
        <v>0</v>
      </c>
      <c r="AJ103" s="21"/>
      <c r="AK103" s="17">
        <f t="shared" si="328"/>
        <v>0</v>
      </c>
      <c r="AL103" s="27"/>
      <c r="AM103" s="19">
        <f t="shared" si="329"/>
        <v>0</v>
      </c>
      <c r="AN103" s="26"/>
      <c r="AO103" s="17">
        <f t="shared" si="330"/>
        <v>0</v>
      </c>
      <c r="AP103" s="26"/>
      <c r="AQ103" s="17">
        <f t="shared" si="331"/>
        <v>0</v>
      </c>
      <c r="AR103" s="26"/>
      <c r="AS103" s="17">
        <f t="shared" si="332"/>
        <v>0</v>
      </c>
      <c r="AT103" s="26"/>
      <c r="AU103" s="17">
        <f t="shared" si="333"/>
        <v>0</v>
      </c>
      <c r="AV103" s="26"/>
      <c r="AW103" s="17">
        <f t="shared" si="334"/>
        <v>0</v>
      </c>
      <c r="AX103" s="27"/>
      <c r="AY103" s="17">
        <f t="shared" si="335"/>
        <v>0</v>
      </c>
      <c r="AZ103" s="26"/>
      <c r="BA103" s="17">
        <f t="shared" si="336"/>
        <v>0</v>
      </c>
      <c r="BB103" s="26"/>
      <c r="BC103" s="17">
        <f t="shared" si="337"/>
        <v>0</v>
      </c>
      <c r="BD103" s="26"/>
      <c r="BE103" s="17">
        <f t="shared" si="338"/>
        <v>0</v>
      </c>
      <c r="BF103" s="26"/>
      <c r="BG103" s="17">
        <f t="shared" si="339"/>
        <v>0</v>
      </c>
      <c r="BH103" s="26"/>
      <c r="BI103" s="17">
        <f t="shared" si="340"/>
        <v>0</v>
      </c>
      <c r="BJ103" s="26"/>
      <c r="BK103" s="17">
        <f t="shared" si="341"/>
        <v>0</v>
      </c>
      <c r="BL103" s="27"/>
      <c r="BM103" s="17">
        <f t="shared" si="342"/>
        <v>0</v>
      </c>
      <c r="BN103" s="33"/>
      <c r="BO103" s="17">
        <f t="shared" si="343"/>
        <v>0</v>
      </c>
      <c r="BP103" s="26"/>
      <c r="BQ103" s="17">
        <f t="shared" si="344"/>
        <v>0</v>
      </c>
      <c r="BR103" s="27"/>
      <c r="BS103" s="17">
        <f t="shared" si="345"/>
        <v>0</v>
      </c>
      <c r="BT103" s="27"/>
      <c r="BU103" s="17">
        <f t="shared" si="346"/>
        <v>0</v>
      </c>
      <c r="BV103" s="26"/>
      <c r="BW103" s="17">
        <f t="shared" si="347"/>
        <v>0</v>
      </c>
      <c r="BX103" s="27"/>
      <c r="BY103" s="17">
        <f t="shared" si="348"/>
        <v>0</v>
      </c>
      <c r="BZ103" s="26"/>
      <c r="CA103" s="17">
        <f t="shared" si="349"/>
        <v>0</v>
      </c>
      <c r="CB103" s="26"/>
      <c r="CC103" s="17">
        <f t="shared" si="350"/>
        <v>0</v>
      </c>
      <c r="CD103" s="26"/>
      <c r="CE103" s="17">
        <f t="shared" si="351"/>
        <v>0</v>
      </c>
      <c r="CF103" s="26"/>
      <c r="CG103" s="17">
        <f t="shared" si="352"/>
        <v>0</v>
      </c>
      <c r="CH103" s="26"/>
      <c r="CI103" s="17">
        <f t="shared" si="353"/>
        <v>0</v>
      </c>
      <c r="CJ103" s="27"/>
      <c r="CK103" s="17">
        <f t="shared" si="354"/>
        <v>0</v>
      </c>
      <c r="CL103" s="26"/>
      <c r="CM103" s="17">
        <f t="shared" si="355"/>
        <v>0</v>
      </c>
      <c r="CN103" s="27"/>
      <c r="CO103" s="17">
        <f t="shared" si="356"/>
        <v>0</v>
      </c>
      <c r="CP103" s="26"/>
      <c r="CQ103" s="17">
        <f t="shared" si="357"/>
        <v>0</v>
      </c>
      <c r="CR103" s="17"/>
      <c r="CS103" s="17">
        <f t="shared" si="358"/>
        <v>0</v>
      </c>
      <c r="CT103" s="62">
        <f t="shared" si="359"/>
        <v>0</v>
      </c>
      <c r="CU103" s="62">
        <f t="shared" si="359"/>
        <v>0</v>
      </c>
      <c r="CV103" s="61">
        <f t="shared" si="360"/>
        <v>0</v>
      </c>
    </row>
    <row r="104" spans="1:100" x14ac:dyDescent="0.25">
      <c r="A104" s="30">
        <v>21</v>
      </c>
      <c r="B104" s="30"/>
      <c r="C104" s="75" t="s">
        <v>214</v>
      </c>
      <c r="D104" s="77">
        <v>11480</v>
      </c>
      <c r="E104" s="46">
        <v>0.98</v>
      </c>
      <c r="F104" s="40">
        <v>1</v>
      </c>
      <c r="G104" s="40"/>
      <c r="H104" s="77">
        <v>1.4</v>
      </c>
      <c r="I104" s="77">
        <v>1.68</v>
      </c>
      <c r="J104" s="77">
        <v>2.23</v>
      </c>
      <c r="K104" s="77">
        <v>2.57</v>
      </c>
      <c r="L104" s="24">
        <f>SUM(L105:L110)</f>
        <v>0</v>
      </c>
      <c r="M104" s="24">
        <f>SUM(M105:M110)</f>
        <v>0</v>
      </c>
      <c r="N104" s="24">
        <f t="shared" ref="N104:BY104" si="361">SUM(N105:N110)</f>
        <v>0</v>
      </c>
      <c r="O104" s="24">
        <f t="shared" si="361"/>
        <v>0</v>
      </c>
      <c r="P104" s="24">
        <f t="shared" si="361"/>
        <v>0</v>
      </c>
      <c r="Q104" s="24">
        <f t="shared" si="361"/>
        <v>0</v>
      </c>
      <c r="R104" s="64">
        <f t="shared" si="361"/>
        <v>0</v>
      </c>
      <c r="S104" s="24">
        <f t="shared" si="361"/>
        <v>0</v>
      </c>
      <c r="T104" s="24">
        <f t="shared" si="361"/>
        <v>0</v>
      </c>
      <c r="U104" s="24">
        <f t="shared" si="361"/>
        <v>0</v>
      </c>
      <c r="V104" s="64">
        <f t="shared" si="361"/>
        <v>0</v>
      </c>
      <c r="W104" s="64">
        <f t="shared" si="361"/>
        <v>0</v>
      </c>
      <c r="X104" s="24">
        <f t="shared" si="361"/>
        <v>110</v>
      </c>
      <c r="Y104" s="24">
        <f t="shared" si="361"/>
        <v>689488.79999999993</v>
      </c>
      <c r="Z104" s="24">
        <f t="shared" si="361"/>
        <v>50</v>
      </c>
      <c r="AA104" s="24">
        <f t="shared" si="361"/>
        <v>420057.79200000002</v>
      </c>
      <c r="AB104" s="24">
        <f t="shared" si="361"/>
        <v>0</v>
      </c>
      <c r="AC104" s="24">
        <f t="shared" si="361"/>
        <v>0</v>
      </c>
      <c r="AD104" s="24">
        <f>SUM(AD105:AD110)</f>
        <v>161</v>
      </c>
      <c r="AE104" s="24">
        <f>SUM(AE105:AE110)</f>
        <v>2865026.8640000001</v>
      </c>
      <c r="AF104" s="64">
        <f t="shared" ref="AF104" si="362">SUM(AF105:AF110)</f>
        <v>0</v>
      </c>
      <c r="AG104" s="24">
        <f t="shared" si="361"/>
        <v>0</v>
      </c>
      <c r="AH104" s="48">
        <f t="shared" si="361"/>
        <v>0</v>
      </c>
      <c r="AI104" s="47">
        <f t="shared" si="361"/>
        <v>0</v>
      </c>
      <c r="AJ104" s="48">
        <v>0</v>
      </c>
      <c r="AK104" s="47">
        <f t="shared" si="361"/>
        <v>0</v>
      </c>
      <c r="AL104" s="48">
        <f>SUM(AL105:AL110)</f>
        <v>0</v>
      </c>
      <c r="AM104" s="48">
        <f>SUM(AM105:AM110)</f>
        <v>0</v>
      </c>
      <c r="AN104" s="47">
        <f t="shared" si="361"/>
        <v>0</v>
      </c>
      <c r="AO104" s="47">
        <f t="shared" si="361"/>
        <v>0</v>
      </c>
      <c r="AP104" s="47">
        <f t="shared" si="361"/>
        <v>0</v>
      </c>
      <c r="AQ104" s="47">
        <f t="shared" si="361"/>
        <v>0</v>
      </c>
      <c r="AR104" s="47">
        <f t="shared" si="361"/>
        <v>0</v>
      </c>
      <c r="AS104" s="47">
        <f t="shared" si="361"/>
        <v>0</v>
      </c>
      <c r="AT104" s="47">
        <f t="shared" si="361"/>
        <v>0</v>
      </c>
      <c r="AU104" s="47">
        <f t="shared" si="361"/>
        <v>0</v>
      </c>
      <c r="AV104" s="47">
        <f t="shared" si="361"/>
        <v>0</v>
      </c>
      <c r="AW104" s="47">
        <f t="shared" si="361"/>
        <v>0</v>
      </c>
      <c r="AX104" s="48">
        <f t="shared" si="361"/>
        <v>0</v>
      </c>
      <c r="AY104" s="47">
        <f t="shared" si="361"/>
        <v>0</v>
      </c>
      <c r="AZ104" s="47">
        <f t="shared" si="361"/>
        <v>0</v>
      </c>
      <c r="BA104" s="47">
        <f t="shared" si="361"/>
        <v>0</v>
      </c>
      <c r="BB104" s="47">
        <f t="shared" si="361"/>
        <v>0</v>
      </c>
      <c r="BC104" s="47">
        <f t="shared" si="361"/>
        <v>0</v>
      </c>
      <c r="BD104" s="47">
        <f t="shared" si="361"/>
        <v>0</v>
      </c>
      <c r="BE104" s="47">
        <f t="shared" si="361"/>
        <v>0</v>
      </c>
      <c r="BF104" s="47">
        <f t="shared" si="361"/>
        <v>0</v>
      </c>
      <c r="BG104" s="47">
        <f t="shared" si="361"/>
        <v>0</v>
      </c>
      <c r="BH104" s="47">
        <f t="shared" si="361"/>
        <v>0</v>
      </c>
      <c r="BI104" s="47">
        <f t="shared" si="361"/>
        <v>0</v>
      </c>
      <c r="BJ104" s="47">
        <f t="shared" si="361"/>
        <v>0</v>
      </c>
      <c r="BK104" s="47">
        <f t="shared" si="361"/>
        <v>0</v>
      </c>
      <c r="BL104" s="48">
        <f>SUM(BL105:BL110)</f>
        <v>0</v>
      </c>
      <c r="BM104" s="47">
        <f>SUM(BM105:BM110)</f>
        <v>0</v>
      </c>
      <c r="BN104" s="47">
        <f>SUM(BN105:BN110)</f>
        <v>140</v>
      </c>
      <c r="BO104" s="47">
        <f>SUM(BO105:BO110)</f>
        <v>1053037.44</v>
      </c>
      <c r="BP104" s="47">
        <f t="shared" si="361"/>
        <v>3</v>
      </c>
      <c r="BQ104" s="47">
        <f t="shared" si="361"/>
        <v>22565.088</v>
      </c>
      <c r="BR104" s="48">
        <f t="shared" si="361"/>
        <v>0</v>
      </c>
      <c r="BS104" s="47">
        <f t="shared" si="361"/>
        <v>0</v>
      </c>
      <c r="BT104" s="47">
        <f t="shared" si="361"/>
        <v>0</v>
      </c>
      <c r="BU104" s="47">
        <f t="shared" si="361"/>
        <v>0</v>
      </c>
      <c r="BV104" s="47">
        <f t="shared" si="361"/>
        <v>0</v>
      </c>
      <c r="BW104" s="47">
        <f t="shared" si="361"/>
        <v>0</v>
      </c>
      <c r="BX104" s="48">
        <f t="shared" si="361"/>
        <v>0</v>
      </c>
      <c r="BY104" s="47">
        <f t="shared" si="361"/>
        <v>0</v>
      </c>
      <c r="BZ104" s="47">
        <f t="shared" ref="BZ104:CU104" si="363">SUM(BZ105:BZ110)</f>
        <v>0</v>
      </c>
      <c r="CA104" s="47">
        <f t="shared" si="363"/>
        <v>0</v>
      </c>
      <c r="CB104" s="47">
        <f t="shared" si="363"/>
        <v>0</v>
      </c>
      <c r="CC104" s="47">
        <f t="shared" si="363"/>
        <v>0</v>
      </c>
      <c r="CD104" s="47">
        <f t="shared" si="363"/>
        <v>0</v>
      </c>
      <c r="CE104" s="47">
        <f t="shared" si="363"/>
        <v>0</v>
      </c>
      <c r="CF104" s="47">
        <f t="shared" si="363"/>
        <v>0</v>
      </c>
      <c r="CG104" s="47">
        <f t="shared" si="363"/>
        <v>0</v>
      </c>
      <c r="CH104" s="47">
        <f t="shared" si="363"/>
        <v>0</v>
      </c>
      <c r="CI104" s="47">
        <f t="shared" si="363"/>
        <v>0</v>
      </c>
      <c r="CJ104" s="48">
        <f t="shared" si="363"/>
        <v>3</v>
      </c>
      <c r="CK104" s="47">
        <f t="shared" si="363"/>
        <v>22565.088</v>
      </c>
      <c r="CL104" s="47">
        <f t="shared" si="363"/>
        <v>0</v>
      </c>
      <c r="CM104" s="47">
        <f t="shared" si="363"/>
        <v>0</v>
      </c>
      <c r="CN104" s="48">
        <v>0</v>
      </c>
      <c r="CO104" s="47">
        <f t="shared" si="363"/>
        <v>0</v>
      </c>
      <c r="CP104" s="47">
        <f t="shared" si="363"/>
        <v>20</v>
      </c>
      <c r="CQ104" s="47">
        <f t="shared" si="363"/>
        <v>230128.08</v>
      </c>
      <c r="CR104" s="47">
        <f t="shared" si="363"/>
        <v>0</v>
      </c>
      <c r="CS104" s="47">
        <f t="shared" si="363"/>
        <v>0</v>
      </c>
      <c r="CT104" s="47">
        <f t="shared" si="363"/>
        <v>487</v>
      </c>
      <c r="CU104" s="47">
        <f t="shared" si="363"/>
        <v>5302869.1519999998</v>
      </c>
      <c r="CV104" s="61"/>
    </row>
    <row r="105" spans="1:100" ht="23.25" customHeight="1" x14ac:dyDescent="0.25">
      <c r="A105" s="30"/>
      <c r="B105" s="30">
        <v>70</v>
      </c>
      <c r="C105" s="76" t="s">
        <v>215</v>
      </c>
      <c r="D105" s="77">
        <v>11480</v>
      </c>
      <c r="E105" s="15">
        <v>0.39</v>
      </c>
      <c r="F105" s="31">
        <v>1</v>
      </c>
      <c r="G105" s="31"/>
      <c r="H105" s="77">
        <v>1.4</v>
      </c>
      <c r="I105" s="77">
        <v>1.68</v>
      </c>
      <c r="J105" s="77">
        <v>2.23</v>
      </c>
      <c r="K105" s="77">
        <v>2.57</v>
      </c>
      <c r="L105" s="18">
        <v>0</v>
      </c>
      <c r="M105" s="17">
        <f t="shared" ref="M105:M110" si="364">SUM(L105*$D105*$E105*$F105*$H105*$M$8)</f>
        <v>0</v>
      </c>
      <c r="N105" s="18">
        <v>0</v>
      </c>
      <c r="O105" s="17">
        <f t="shared" si="313"/>
        <v>0</v>
      </c>
      <c r="P105" s="18">
        <v>0</v>
      </c>
      <c r="Q105" s="17">
        <f t="shared" ref="Q105:Q110" si="365">SUM(P105*$D105*$E105*$F105*$H105*$Q$8)</f>
        <v>0</v>
      </c>
      <c r="R105" s="16">
        <v>0</v>
      </c>
      <c r="S105" s="17">
        <f t="shared" ref="S105:S110" si="366">SUM(R105*$D105*$E105*$F105*$H105*$S$8)</f>
        <v>0</v>
      </c>
      <c r="T105" s="18">
        <v>0</v>
      </c>
      <c r="U105" s="17">
        <f t="shared" ref="U105:U110" si="367">SUM(T105*$D105*$E105*$F105*$H105*$U$8)</f>
        <v>0</v>
      </c>
      <c r="V105" s="16"/>
      <c r="W105" s="19">
        <f t="shared" ref="W105:W110" si="368">SUM(V105*$D105*$E105*$F105*$H105*$W$8)</f>
        <v>0</v>
      </c>
      <c r="X105" s="78">
        <v>110</v>
      </c>
      <c r="Y105" s="17">
        <f t="shared" si="314"/>
        <v>689488.79999999993</v>
      </c>
      <c r="Z105" s="18">
        <v>36</v>
      </c>
      <c r="AA105" s="17">
        <f t="shared" ref="AA105:AA110" si="369">SUM(Z105*$D105*$E105*$F105*$H105*$AA$8)</f>
        <v>225650.88</v>
      </c>
      <c r="AB105" s="18">
        <v>0</v>
      </c>
      <c r="AC105" s="17">
        <f t="shared" ref="AC105:AC110" si="370">SUM(AB105*$D105*$E105*$F105*$H105*$AC$8)</f>
        <v>0</v>
      </c>
      <c r="AD105" s="18">
        <v>93</v>
      </c>
      <c r="AE105" s="17">
        <f t="shared" ref="AE105:AE109" si="371">SUM(AD105*$D105*$E105*$F105*$H105*$AE$8)</f>
        <v>582931.44000000006</v>
      </c>
      <c r="AF105" s="16">
        <v>0</v>
      </c>
      <c r="AG105" s="17">
        <f t="shared" ref="AG105:AG110" si="372">AF105*$D105*$E105*$F105*$I105*$AG$8</f>
        <v>0</v>
      </c>
      <c r="AH105" s="16">
        <v>0</v>
      </c>
      <c r="AI105" s="17">
        <f t="shared" ref="AI105:AI110" si="373">AH105*$D105*$E105*$F105*$I105*$AI$8</f>
        <v>0</v>
      </c>
      <c r="AJ105" s="21"/>
      <c r="AK105" s="17">
        <f t="shared" ref="AK105:AK110" si="374">SUM(AJ105*$D105*$E105*$F105*$H105*$AK$8)</f>
        <v>0</v>
      </c>
      <c r="AL105" s="16"/>
      <c r="AM105" s="19">
        <f t="shared" ref="AM105:AM110" si="375">SUM(AL105*$D105*$E105*$F105*$H105*$AM$8)</f>
        <v>0</v>
      </c>
      <c r="AN105" s="18">
        <v>0</v>
      </c>
      <c r="AO105" s="17">
        <f t="shared" ref="AO105:AO110" si="376">SUM(AN105*$D105*$E105*$F105*$H105*$AO$8)</f>
        <v>0</v>
      </c>
      <c r="AP105" s="18">
        <v>0</v>
      </c>
      <c r="AQ105" s="17">
        <f t="shared" ref="AQ105:AQ110" si="377">SUM(AP105*$D105*$E105*$F105*$H105*$AQ$8)</f>
        <v>0</v>
      </c>
      <c r="AR105" s="18"/>
      <c r="AS105" s="17">
        <f t="shared" ref="AS105:AS110" si="378">SUM(AR105*$D105*$E105*$F105*$H105*$AS$8)</f>
        <v>0</v>
      </c>
      <c r="AT105" s="18"/>
      <c r="AU105" s="17">
        <f t="shared" ref="AU105:AU110" si="379">SUM(AT105*$D105*$E105*$F105*$H105*$AU$8)</f>
        <v>0</v>
      </c>
      <c r="AV105" s="18"/>
      <c r="AW105" s="17">
        <f t="shared" ref="AW105:AW110" si="380">SUM(AV105*$D105*$E105*$F105*$H105*$AW$8)</f>
        <v>0</v>
      </c>
      <c r="AX105" s="16">
        <v>0</v>
      </c>
      <c r="AY105" s="17">
        <f t="shared" ref="AY105:AY110" si="381">SUM(AX105*$D105*$E105*$F105*$H105*$AY$8)</f>
        <v>0</v>
      </c>
      <c r="AZ105" s="18">
        <v>0</v>
      </c>
      <c r="BA105" s="17">
        <f t="shared" ref="BA105:BA110" si="382">SUM(AZ105*$D105*$E105*$F105*$H105*$BA$8)</f>
        <v>0</v>
      </c>
      <c r="BB105" s="18"/>
      <c r="BC105" s="17">
        <f t="shared" ref="BC105:BC110" si="383">SUM(BB105*$D105*$E105*$F105*$H105*$BC$8)</f>
        <v>0</v>
      </c>
      <c r="BD105" s="18">
        <v>0</v>
      </c>
      <c r="BE105" s="17">
        <f t="shared" ref="BE105:BE110" si="384">SUM(BD105*$D105*$E105*$F105*$H105*$BE$8)</f>
        <v>0</v>
      </c>
      <c r="BF105" s="18">
        <v>0</v>
      </c>
      <c r="BG105" s="17">
        <f t="shared" ref="BG105:BG110" si="385">SUM(BF105*$D105*$E105*$F105*$H105*$BG$8)</f>
        <v>0</v>
      </c>
      <c r="BH105" s="18"/>
      <c r="BI105" s="17">
        <f t="shared" ref="BI105:BI110" si="386">SUM(BH105*$D105*$E105*$F105*$H105*$BI$8)</f>
        <v>0</v>
      </c>
      <c r="BJ105" s="18">
        <v>0</v>
      </c>
      <c r="BK105" s="17">
        <f t="shared" ref="BK105:BK110" si="387">BJ105*$D105*$E105*$F105*$I105*$BK$8</f>
        <v>0</v>
      </c>
      <c r="BL105" s="16">
        <v>0</v>
      </c>
      <c r="BM105" s="17">
        <f t="shared" ref="BM105:BM110" si="388">BL105*$D105*$E105*$F105*$I105*$BM$8</f>
        <v>0</v>
      </c>
      <c r="BN105" s="32">
        <v>140</v>
      </c>
      <c r="BO105" s="17">
        <f t="shared" ref="BO105:BO110" si="389">BN105*$D105*$E105*$F105*$I105*$BO$8</f>
        <v>1053037.44</v>
      </c>
      <c r="BP105" s="18">
        <v>3</v>
      </c>
      <c r="BQ105" s="17">
        <f t="shared" ref="BQ105:BQ110" si="390">BP105*$D105*$E105*$F105*$I105*$BQ$8</f>
        <v>22565.088</v>
      </c>
      <c r="BR105" s="16">
        <v>0</v>
      </c>
      <c r="BS105" s="17">
        <f t="shared" ref="BS105:BS110" si="391">BR105*$D105*$E105*$F105*$I105*$BS$8</f>
        <v>0</v>
      </c>
      <c r="BT105" s="16"/>
      <c r="BU105" s="17">
        <f t="shared" ref="BU105:BU110" si="392">BT105*$D105*$E105*$F105*$I105*$BU$8</f>
        <v>0</v>
      </c>
      <c r="BV105" s="18">
        <v>0</v>
      </c>
      <c r="BW105" s="17">
        <f t="shared" ref="BW105:BW110" si="393">BV105*$D105*$E105*$F105*$I105*$BW$8</f>
        <v>0</v>
      </c>
      <c r="BX105" s="16"/>
      <c r="BY105" s="17">
        <f t="shared" ref="BY105:BY110" si="394">BX105*$D105*$E105*$F105*$I105*$BY$8</f>
        <v>0</v>
      </c>
      <c r="BZ105" s="18"/>
      <c r="CA105" s="17">
        <f t="shared" ref="CA105:CA110" si="395">BZ105*$D105*$E105*$F105*$I105*$CA$8</f>
        <v>0</v>
      </c>
      <c r="CB105" s="18">
        <v>0</v>
      </c>
      <c r="CC105" s="17">
        <f t="shared" ref="CC105:CC110" si="396">CB105*$D105*$E105*$F105*$I105*$CC$8</f>
        <v>0</v>
      </c>
      <c r="CD105" s="18">
        <v>0</v>
      </c>
      <c r="CE105" s="17">
        <f t="shared" ref="CE105:CE110" si="397">CD105*$D105*$E105*$F105*$I105*$CE$8</f>
        <v>0</v>
      </c>
      <c r="CF105" s="18">
        <v>0</v>
      </c>
      <c r="CG105" s="17">
        <f t="shared" ref="CG105:CG110" si="398">CF105*$D105*$E105*$F105*$I105*$CG$8</f>
        <v>0</v>
      </c>
      <c r="CH105" s="18"/>
      <c r="CI105" s="17">
        <f t="shared" ref="CI105:CI110" si="399">CH105*$D105*$E105*$F105*$I105*$CI$8</f>
        <v>0</v>
      </c>
      <c r="CJ105" s="16">
        <v>3</v>
      </c>
      <c r="CK105" s="17">
        <f t="shared" ref="CK105:CK110" si="400">CJ105*$D105*$E105*$F105*$I105*$CK$8</f>
        <v>22565.088</v>
      </c>
      <c r="CL105" s="18">
        <v>0</v>
      </c>
      <c r="CM105" s="17">
        <f t="shared" ref="CM105:CM110" si="401">CL105*$D105*$E105*$F105*$I105*$CM$8</f>
        <v>0</v>
      </c>
      <c r="CN105" s="20"/>
      <c r="CO105" s="17">
        <f t="shared" ref="CO105:CO110" si="402">CN105*$D105*$E105*$F105*$J105*$CO$8</f>
        <v>0</v>
      </c>
      <c r="CP105" s="22">
        <v>20</v>
      </c>
      <c r="CQ105" s="17">
        <f t="shared" ref="CQ105:CQ110" si="403">CP105*$D105*$E105*$F105*$K105*$CQ$8</f>
        <v>230128.08</v>
      </c>
      <c r="CR105" s="17"/>
      <c r="CS105" s="17">
        <f t="shared" ref="CS105:CS110" si="404">CR105*D105*E105*F105</f>
        <v>0</v>
      </c>
      <c r="CT105" s="62">
        <f t="shared" ref="CT105:CU110" si="405">SUM(N105+L105+X105+P105+R105+Z105+V105+T105+AB105+AF105+AD105+AH105+AJ105+AN105+BJ105+BP105+AL105+AX105+AZ105+CB105+CD105+BZ105+CF105+CH105+BT105+BV105+AP105+AR105+AT105+AV105+BL105+BN105+BR105+BB105+BD105+BF105+BH105+BX105+CJ105+CL105+CN105+CP105+CR105)</f>
        <v>405</v>
      </c>
      <c r="CU105" s="62">
        <f t="shared" si="405"/>
        <v>2826366.8160000001</v>
      </c>
      <c r="CV105" s="61">
        <f t="shared" ref="CV105:CV110" si="406">SUM(CT105*F105)</f>
        <v>405</v>
      </c>
    </row>
    <row r="106" spans="1:100" ht="30" x14ac:dyDescent="0.25">
      <c r="A106" s="30"/>
      <c r="B106" s="30">
        <v>71</v>
      </c>
      <c r="C106" s="76" t="s">
        <v>216</v>
      </c>
      <c r="D106" s="77">
        <v>11480</v>
      </c>
      <c r="E106" s="15">
        <v>0.96</v>
      </c>
      <c r="F106" s="50">
        <v>0.9</v>
      </c>
      <c r="G106" s="50"/>
      <c r="H106" s="77">
        <v>1.4</v>
      </c>
      <c r="I106" s="77">
        <v>1.68</v>
      </c>
      <c r="J106" s="77">
        <v>2.23</v>
      </c>
      <c r="K106" s="77">
        <v>2.57</v>
      </c>
      <c r="L106" s="18">
        <v>0</v>
      </c>
      <c r="M106" s="17">
        <f t="shared" si="364"/>
        <v>0</v>
      </c>
      <c r="N106" s="18">
        <v>0</v>
      </c>
      <c r="O106" s="17">
        <f t="shared" si="313"/>
        <v>0</v>
      </c>
      <c r="P106" s="18">
        <v>0</v>
      </c>
      <c r="Q106" s="17">
        <f t="shared" si="365"/>
        <v>0</v>
      </c>
      <c r="R106" s="16">
        <v>0</v>
      </c>
      <c r="S106" s="17">
        <f t="shared" si="366"/>
        <v>0</v>
      </c>
      <c r="T106" s="18">
        <v>0</v>
      </c>
      <c r="U106" s="17">
        <f t="shared" si="367"/>
        <v>0</v>
      </c>
      <c r="V106" s="16"/>
      <c r="W106" s="19">
        <f t="shared" si="368"/>
        <v>0</v>
      </c>
      <c r="X106" s="78"/>
      <c r="Y106" s="17">
        <f t="shared" si="314"/>
        <v>0</v>
      </c>
      <c r="Z106" s="18">
        <v>14</v>
      </c>
      <c r="AA106" s="17">
        <f t="shared" si="369"/>
        <v>194406.91199999998</v>
      </c>
      <c r="AB106" s="18">
        <v>0</v>
      </c>
      <c r="AC106" s="17">
        <f t="shared" si="370"/>
        <v>0</v>
      </c>
      <c r="AD106" s="18">
        <v>23</v>
      </c>
      <c r="AE106" s="17">
        <f t="shared" si="371"/>
        <v>319382.78399999999</v>
      </c>
      <c r="AF106" s="16">
        <v>0</v>
      </c>
      <c r="AG106" s="17">
        <f t="shared" si="372"/>
        <v>0</v>
      </c>
      <c r="AH106" s="16">
        <v>0</v>
      </c>
      <c r="AI106" s="17">
        <f t="shared" si="373"/>
        <v>0</v>
      </c>
      <c r="AJ106" s="21"/>
      <c r="AK106" s="17">
        <f t="shared" si="374"/>
        <v>0</v>
      </c>
      <c r="AL106" s="16"/>
      <c r="AM106" s="19">
        <f t="shared" si="375"/>
        <v>0</v>
      </c>
      <c r="AN106" s="18">
        <v>0</v>
      </c>
      <c r="AO106" s="17">
        <f t="shared" si="376"/>
        <v>0</v>
      </c>
      <c r="AP106" s="18">
        <v>0</v>
      </c>
      <c r="AQ106" s="17">
        <f t="shared" si="377"/>
        <v>0</v>
      </c>
      <c r="AR106" s="18"/>
      <c r="AS106" s="17">
        <f t="shared" si="378"/>
        <v>0</v>
      </c>
      <c r="AT106" s="18"/>
      <c r="AU106" s="17">
        <f t="shared" si="379"/>
        <v>0</v>
      </c>
      <c r="AV106" s="18"/>
      <c r="AW106" s="17">
        <f t="shared" si="380"/>
        <v>0</v>
      </c>
      <c r="AX106" s="16">
        <v>0</v>
      </c>
      <c r="AY106" s="17">
        <f t="shared" si="381"/>
        <v>0</v>
      </c>
      <c r="AZ106" s="18">
        <v>0</v>
      </c>
      <c r="BA106" s="17">
        <f t="shared" si="382"/>
        <v>0</v>
      </c>
      <c r="BB106" s="18">
        <v>0</v>
      </c>
      <c r="BC106" s="17">
        <f t="shared" si="383"/>
        <v>0</v>
      </c>
      <c r="BD106" s="18">
        <v>0</v>
      </c>
      <c r="BE106" s="17">
        <f t="shared" si="384"/>
        <v>0</v>
      </c>
      <c r="BF106" s="18">
        <v>0</v>
      </c>
      <c r="BG106" s="17">
        <f t="shared" si="385"/>
        <v>0</v>
      </c>
      <c r="BH106" s="18"/>
      <c r="BI106" s="17">
        <f t="shared" si="386"/>
        <v>0</v>
      </c>
      <c r="BJ106" s="18">
        <v>0</v>
      </c>
      <c r="BK106" s="17">
        <f t="shared" si="387"/>
        <v>0</v>
      </c>
      <c r="BL106" s="16">
        <v>0</v>
      </c>
      <c r="BM106" s="17">
        <f t="shared" si="388"/>
        <v>0</v>
      </c>
      <c r="BN106" s="32">
        <v>0</v>
      </c>
      <c r="BO106" s="17">
        <f t="shared" si="389"/>
        <v>0</v>
      </c>
      <c r="BP106" s="18">
        <v>0</v>
      </c>
      <c r="BQ106" s="17">
        <f t="shared" si="390"/>
        <v>0</v>
      </c>
      <c r="BR106" s="16">
        <v>0</v>
      </c>
      <c r="BS106" s="17">
        <f t="shared" si="391"/>
        <v>0</v>
      </c>
      <c r="BT106" s="16">
        <v>0</v>
      </c>
      <c r="BU106" s="17">
        <f t="shared" si="392"/>
        <v>0</v>
      </c>
      <c r="BV106" s="18">
        <v>0</v>
      </c>
      <c r="BW106" s="17">
        <f t="shared" si="393"/>
        <v>0</v>
      </c>
      <c r="BX106" s="16"/>
      <c r="BY106" s="17">
        <f t="shared" si="394"/>
        <v>0</v>
      </c>
      <c r="BZ106" s="18">
        <v>0</v>
      </c>
      <c r="CA106" s="17">
        <f t="shared" si="395"/>
        <v>0</v>
      </c>
      <c r="CB106" s="18">
        <v>0</v>
      </c>
      <c r="CC106" s="17">
        <f t="shared" si="396"/>
        <v>0</v>
      </c>
      <c r="CD106" s="18">
        <v>0</v>
      </c>
      <c r="CE106" s="17">
        <f t="shared" si="397"/>
        <v>0</v>
      </c>
      <c r="CF106" s="18">
        <v>0</v>
      </c>
      <c r="CG106" s="17">
        <f t="shared" si="398"/>
        <v>0</v>
      </c>
      <c r="CH106" s="18"/>
      <c r="CI106" s="17">
        <f t="shared" si="399"/>
        <v>0</v>
      </c>
      <c r="CJ106" s="16"/>
      <c r="CK106" s="17">
        <f t="shared" si="400"/>
        <v>0</v>
      </c>
      <c r="CL106" s="18">
        <v>0</v>
      </c>
      <c r="CM106" s="17">
        <f t="shared" si="401"/>
        <v>0</v>
      </c>
      <c r="CN106" s="16">
        <v>0</v>
      </c>
      <c r="CO106" s="17">
        <f t="shared" si="402"/>
        <v>0</v>
      </c>
      <c r="CP106" s="18">
        <v>0</v>
      </c>
      <c r="CQ106" s="17">
        <f t="shared" si="403"/>
        <v>0</v>
      </c>
      <c r="CR106" s="17"/>
      <c r="CS106" s="17">
        <f t="shared" si="404"/>
        <v>0</v>
      </c>
      <c r="CT106" s="62">
        <f t="shared" si="405"/>
        <v>37</v>
      </c>
      <c r="CU106" s="62">
        <f t="shared" si="405"/>
        <v>513789.696</v>
      </c>
      <c r="CV106" s="61">
        <f t="shared" si="406"/>
        <v>33.300000000000004</v>
      </c>
    </row>
    <row r="107" spans="1:100" ht="30" x14ac:dyDescent="0.25">
      <c r="A107" s="30"/>
      <c r="B107" s="30">
        <v>72</v>
      </c>
      <c r="C107" s="76" t="s">
        <v>217</v>
      </c>
      <c r="D107" s="77">
        <v>11480</v>
      </c>
      <c r="E107" s="15">
        <v>1.44</v>
      </c>
      <c r="F107" s="31">
        <v>1</v>
      </c>
      <c r="G107" s="31"/>
      <c r="H107" s="77">
        <v>1.4</v>
      </c>
      <c r="I107" s="77">
        <v>1.68</v>
      </c>
      <c r="J107" s="77">
        <v>2.23</v>
      </c>
      <c r="K107" s="77">
        <v>2.57</v>
      </c>
      <c r="L107" s="18">
        <v>0</v>
      </c>
      <c r="M107" s="17">
        <f t="shared" si="364"/>
        <v>0</v>
      </c>
      <c r="N107" s="18">
        <v>0</v>
      </c>
      <c r="O107" s="17">
        <f t="shared" si="313"/>
        <v>0</v>
      </c>
      <c r="P107" s="18">
        <v>0</v>
      </c>
      <c r="Q107" s="17">
        <f t="shared" si="365"/>
        <v>0</v>
      </c>
      <c r="R107" s="16">
        <v>0</v>
      </c>
      <c r="S107" s="17">
        <f t="shared" si="366"/>
        <v>0</v>
      </c>
      <c r="T107" s="18">
        <v>0</v>
      </c>
      <c r="U107" s="17">
        <f t="shared" si="367"/>
        <v>0</v>
      </c>
      <c r="V107" s="16"/>
      <c r="W107" s="19">
        <f t="shared" si="368"/>
        <v>0</v>
      </c>
      <c r="X107" s="78"/>
      <c r="Y107" s="17">
        <f t="shared" si="314"/>
        <v>0</v>
      </c>
      <c r="Z107" s="18"/>
      <c r="AA107" s="17">
        <f t="shared" si="369"/>
        <v>0</v>
      </c>
      <c r="AB107" s="18">
        <v>0</v>
      </c>
      <c r="AC107" s="17">
        <f t="shared" si="370"/>
        <v>0</v>
      </c>
      <c r="AD107" s="18"/>
      <c r="AE107" s="17">
        <f t="shared" si="371"/>
        <v>0</v>
      </c>
      <c r="AF107" s="16">
        <v>0</v>
      </c>
      <c r="AG107" s="17">
        <f t="shared" si="372"/>
        <v>0</v>
      </c>
      <c r="AH107" s="16">
        <v>0</v>
      </c>
      <c r="AI107" s="17">
        <f t="shared" si="373"/>
        <v>0</v>
      </c>
      <c r="AJ107" s="21"/>
      <c r="AK107" s="17">
        <f t="shared" si="374"/>
        <v>0</v>
      </c>
      <c r="AL107" s="16"/>
      <c r="AM107" s="19">
        <f t="shared" si="375"/>
        <v>0</v>
      </c>
      <c r="AN107" s="18">
        <v>0</v>
      </c>
      <c r="AO107" s="17">
        <f t="shared" si="376"/>
        <v>0</v>
      </c>
      <c r="AP107" s="18">
        <v>0</v>
      </c>
      <c r="AQ107" s="17">
        <f t="shared" si="377"/>
        <v>0</v>
      </c>
      <c r="AR107" s="18"/>
      <c r="AS107" s="17">
        <f t="shared" si="378"/>
        <v>0</v>
      </c>
      <c r="AT107" s="18"/>
      <c r="AU107" s="17">
        <f t="shared" si="379"/>
        <v>0</v>
      </c>
      <c r="AV107" s="18"/>
      <c r="AW107" s="17">
        <f t="shared" si="380"/>
        <v>0</v>
      </c>
      <c r="AX107" s="16">
        <v>0</v>
      </c>
      <c r="AY107" s="17">
        <f t="shared" si="381"/>
        <v>0</v>
      </c>
      <c r="AZ107" s="18">
        <v>0</v>
      </c>
      <c r="BA107" s="17">
        <f t="shared" si="382"/>
        <v>0</v>
      </c>
      <c r="BB107" s="18">
        <v>0</v>
      </c>
      <c r="BC107" s="17">
        <f t="shared" si="383"/>
        <v>0</v>
      </c>
      <c r="BD107" s="18">
        <v>0</v>
      </c>
      <c r="BE107" s="17">
        <f t="shared" si="384"/>
        <v>0</v>
      </c>
      <c r="BF107" s="18">
        <v>0</v>
      </c>
      <c r="BG107" s="17">
        <f t="shared" si="385"/>
        <v>0</v>
      </c>
      <c r="BH107" s="18"/>
      <c r="BI107" s="17">
        <f t="shared" si="386"/>
        <v>0</v>
      </c>
      <c r="BJ107" s="18">
        <v>0</v>
      </c>
      <c r="BK107" s="17">
        <f t="shared" si="387"/>
        <v>0</v>
      </c>
      <c r="BL107" s="16">
        <v>0</v>
      </c>
      <c r="BM107" s="17">
        <f t="shared" si="388"/>
        <v>0</v>
      </c>
      <c r="BN107" s="32">
        <v>0</v>
      </c>
      <c r="BO107" s="17">
        <f t="shared" si="389"/>
        <v>0</v>
      </c>
      <c r="BP107" s="18">
        <v>0</v>
      </c>
      <c r="BQ107" s="17">
        <f t="shared" si="390"/>
        <v>0</v>
      </c>
      <c r="BR107" s="16">
        <v>0</v>
      </c>
      <c r="BS107" s="17">
        <f t="shared" si="391"/>
        <v>0</v>
      </c>
      <c r="BT107" s="16">
        <v>0</v>
      </c>
      <c r="BU107" s="17">
        <f t="shared" si="392"/>
        <v>0</v>
      </c>
      <c r="BV107" s="18">
        <v>0</v>
      </c>
      <c r="BW107" s="17">
        <f t="shared" si="393"/>
        <v>0</v>
      </c>
      <c r="BX107" s="16"/>
      <c r="BY107" s="17">
        <f t="shared" si="394"/>
        <v>0</v>
      </c>
      <c r="BZ107" s="18">
        <v>0</v>
      </c>
      <c r="CA107" s="17">
        <f t="shared" si="395"/>
        <v>0</v>
      </c>
      <c r="CB107" s="18">
        <v>0</v>
      </c>
      <c r="CC107" s="17">
        <f t="shared" si="396"/>
        <v>0</v>
      </c>
      <c r="CD107" s="18">
        <v>0</v>
      </c>
      <c r="CE107" s="17">
        <f t="shared" si="397"/>
        <v>0</v>
      </c>
      <c r="CF107" s="18">
        <v>0</v>
      </c>
      <c r="CG107" s="17">
        <f t="shared" si="398"/>
        <v>0</v>
      </c>
      <c r="CH107" s="18"/>
      <c r="CI107" s="17">
        <f t="shared" si="399"/>
        <v>0</v>
      </c>
      <c r="CJ107" s="16"/>
      <c r="CK107" s="17">
        <f t="shared" si="400"/>
        <v>0</v>
      </c>
      <c r="CL107" s="18">
        <v>0</v>
      </c>
      <c r="CM107" s="17">
        <f t="shared" si="401"/>
        <v>0</v>
      </c>
      <c r="CN107" s="16">
        <v>0</v>
      </c>
      <c r="CO107" s="17">
        <f t="shared" si="402"/>
        <v>0</v>
      </c>
      <c r="CP107" s="18">
        <v>0</v>
      </c>
      <c r="CQ107" s="17">
        <f t="shared" si="403"/>
        <v>0</v>
      </c>
      <c r="CR107" s="17"/>
      <c r="CS107" s="17">
        <f t="shared" si="404"/>
        <v>0</v>
      </c>
      <c r="CT107" s="62">
        <f t="shared" si="405"/>
        <v>0</v>
      </c>
      <c r="CU107" s="62">
        <f t="shared" si="405"/>
        <v>0</v>
      </c>
      <c r="CV107" s="61">
        <f t="shared" si="406"/>
        <v>0</v>
      </c>
    </row>
    <row r="108" spans="1:100" ht="30" x14ac:dyDescent="0.25">
      <c r="A108" s="30"/>
      <c r="B108" s="30">
        <v>73</v>
      </c>
      <c r="C108" s="76" t="s">
        <v>218</v>
      </c>
      <c r="D108" s="77">
        <v>11480</v>
      </c>
      <c r="E108" s="15">
        <v>1.95</v>
      </c>
      <c r="F108" s="51">
        <v>0.9</v>
      </c>
      <c r="G108" s="51"/>
      <c r="H108" s="77">
        <v>1.4</v>
      </c>
      <c r="I108" s="77">
        <v>1.68</v>
      </c>
      <c r="J108" s="77">
        <v>2.23</v>
      </c>
      <c r="K108" s="77">
        <v>2.57</v>
      </c>
      <c r="L108" s="18">
        <v>0</v>
      </c>
      <c r="M108" s="17">
        <f t="shared" si="364"/>
        <v>0</v>
      </c>
      <c r="N108" s="18">
        <v>0</v>
      </c>
      <c r="O108" s="17">
        <f t="shared" si="313"/>
        <v>0</v>
      </c>
      <c r="P108" s="18">
        <v>0</v>
      </c>
      <c r="Q108" s="17">
        <f t="shared" si="365"/>
        <v>0</v>
      </c>
      <c r="R108" s="16">
        <v>0</v>
      </c>
      <c r="S108" s="17">
        <f t="shared" si="366"/>
        <v>0</v>
      </c>
      <c r="T108" s="18">
        <v>0</v>
      </c>
      <c r="U108" s="17">
        <f t="shared" si="367"/>
        <v>0</v>
      </c>
      <c r="V108" s="16"/>
      <c r="W108" s="19">
        <f t="shared" si="368"/>
        <v>0</v>
      </c>
      <c r="X108" s="78"/>
      <c r="Y108" s="17">
        <f t="shared" si="314"/>
        <v>0</v>
      </c>
      <c r="Z108" s="18">
        <v>0</v>
      </c>
      <c r="AA108" s="17">
        <f t="shared" si="369"/>
        <v>0</v>
      </c>
      <c r="AB108" s="18">
        <v>0</v>
      </c>
      <c r="AC108" s="17">
        <f t="shared" si="370"/>
        <v>0</v>
      </c>
      <c r="AD108" s="18"/>
      <c r="AE108" s="17">
        <f t="shared" si="371"/>
        <v>0</v>
      </c>
      <c r="AF108" s="16">
        <v>0</v>
      </c>
      <c r="AG108" s="17">
        <f t="shared" si="372"/>
        <v>0</v>
      </c>
      <c r="AH108" s="16">
        <v>0</v>
      </c>
      <c r="AI108" s="17">
        <f t="shared" si="373"/>
        <v>0</v>
      </c>
      <c r="AJ108" s="21"/>
      <c r="AK108" s="17">
        <f t="shared" si="374"/>
        <v>0</v>
      </c>
      <c r="AL108" s="16"/>
      <c r="AM108" s="19">
        <f t="shared" si="375"/>
        <v>0</v>
      </c>
      <c r="AN108" s="18">
        <v>0</v>
      </c>
      <c r="AO108" s="17">
        <f t="shared" si="376"/>
        <v>0</v>
      </c>
      <c r="AP108" s="18">
        <v>0</v>
      </c>
      <c r="AQ108" s="17">
        <f t="shared" si="377"/>
        <v>0</v>
      </c>
      <c r="AR108" s="18"/>
      <c r="AS108" s="17">
        <f t="shared" si="378"/>
        <v>0</v>
      </c>
      <c r="AT108" s="18"/>
      <c r="AU108" s="17">
        <f t="shared" si="379"/>
        <v>0</v>
      </c>
      <c r="AV108" s="18"/>
      <c r="AW108" s="17">
        <f t="shared" si="380"/>
        <v>0</v>
      </c>
      <c r="AX108" s="16">
        <v>0</v>
      </c>
      <c r="AY108" s="17">
        <f t="shared" si="381"/>
        <v>0</v>
      </c>
      <c r="AZ108" s="18">
        <v>0</v>
      </c>
      <c r="BA108" s="17">
        <f t="shared" si="382"/>
        <v>0</v>
      </c>
      <c r="BB108" s="18">
        <v>0</v>
      </c>
      <c r="BC108" s="17">
        <f t="shared" si="383"/>
        <v>0</v>
      </c>
      <c r="BD108" s="18">
        <v>0</v>
      </c>
      <c r="BE108" s="17">
        <f t="shared" si="384"/>
        <v>0</v>
      </c>
      <c r="BF108" s="18">
        <v>0</v>
      </c>
      <c r="BG108" s="17">
        <f t="shared" si="385"/>
        <v>0</v>
      </c>
      <c r="BH108" s="18"/>
      <c r="BI108" s="17">
        <f t="shared" si="386"/>
        <v>0</v>
      </c>
      <c r="BJ108" s="18">
        <v>0</v>
      </c>
      <c r="BK108" s="17">
        <f t="shared" si="387"/>
        <v>0</v>
      </c>
      <c r="BL108" s="16">
        <v>0</v>
      </c>
      <c r="BM108" s="17">
        <f t="shared" si="388"/>
        <v>0</v>
      </c>
      <c r="BN108" s="32">
        <v>0</v>
      </c>
      <c r="BO108" s="17">
        <f t="shared" si="389"/>
        <v>0</v>
      </c>
      <c r="BP108" s="18">
        <v>0</v>
      </c>
      <c r="BQ108" s="17">
        <f t="shared" si="390"/>
        <v>0</v>
      </c>
      <c r="BR108" s="16">
        <v>0</v>
      </c>
      <c r="BS108" s="17">
        <f t="shared" si="391"/>
        <v>0</v>
      </c>
      <c r="BT108" s="16">
        <v>0</v>
      </c>
      <c r="BU108" s="17">
        <f t="shared" si="392"/>
        <v>0</v>
      </c>
      <c r="BV108" s="18">
        <v>0</v>
      </c>
      <c r="BW108" s="17">
        <f t="shared" si="393"/>
        <v>0</v>
      </c>
      <c r="BX108" s="16"/>
      <c r="BY108" s="17">
        <f t="shared" si="394"/>
        <v>0</v>
      </c>
      <c r="BZ108" s="18">
        <v>0</v>
      </c>
      <c r="CA108" s="17">
        <f t="shared" si="395"/>
        <v>0</v>
      </c>
      <c r="CB108" s="18">
        <v>0</v>
      </c>
      <c r="CC108" s="17">
        <f t="shared" si="396"/>
        <v>0</v>
      </c>
      <c r="CD108" s="18">
        <v>0</v>
      </c>
      <c r="CE108" s="17">
        <f t="shared" si="397"/>
        <v>0</v>
      </c>
      <c r="CF108" s="18">
        <v>0</v>
      </c>
      <c r="CG108" s="17">
        <f t="shared" si="398"/>
        <v>0</v>
      </c>
      <c r="CH108" s="18"/>
      <c r="CI108" s="17">
        <f t="shared" si="399"/>
        <v>0</v>
      </c>
      <c r="CJ108" s="16"/>
      <c r="CK108" s="17">
        <f t="shared" si="400"/>
        <v>0</v>
      </c>
      <c r="CL108" s="18">
        <v>0</v>
      </c>
      <c r="CM108" s="17">
        <f t="shared" si="401"/>
        <v>0</v>
      </c>
      <c r="CN108" s="16">
        <v>0</v>
      </c>
      <c r="CO108" s="17">
        <f t="shared" si="402"/>
        <v>0</v>
      </c>
      <c r="CP108" s="18">
        <v>0</v>
      </c>
      <c r="CQ108" s="17">
        <f t="shared" si="403"/>
        <v>0</v>
      </c>
      <c r="CR108" s="17"/>
      <c r="CS108" s="17">
        <f t="shared" si="404"/>
        <v>0</v>
      </c>
      <c r="CT108" s="62">
        <f t="shared" si="405"/>
        <v>0</v>
      </c>
      <c r="CU108" s="62">
        <f t="shared" si="405"/>
        <v>0</v>
      </c>
      <c r="CV108" s="61">
        <f t="shared" si="406"/>
        <v>0</v>
      </c>
    </row>
    <row r="109" spans="1:100" ht="30" x14ac:dyDescent="0.25">
      <c r="A109" s="30"/>
      <c r="B109" s="30">
        <v>74</v>
      </c>
      <c r="C109" s="76" t="s">
        <v>219</v>
      </c>
      <c r="D109" s="77">
        <v>11480</v>
      </c>
      <c r="E109" s="15">
        <v>2.17</v>
      </c>
      <c r="F109" s="31">
        <v>1</v>
      </c>
      <c r="G109" s="31"/>
      <c r="H109" s="77">
        <v>1.4</v>
      </c>
      <c r="I109" s="77">
        <v>1.68</v>
      </c>
      <c r="J109" s="77">
        <v>2.23</v>
      </c>
      <c r="K109" s="77">
        <v>2.57</v>
      </c>
      <c r="L109" s="18">
        <v>0</v>
      </c>
      <c r="M109" s="17">
        <f t="shared" si="364"/>
        <v>0</v>
      </c>
      <c r="N109" s="18">
        <v>0</v>
      </c>
      <c r="O109" s="17">
        <f t="shared" si="313"/>
        <v>0</v>
      </c>
      <c r="P109" s="18">
        <v>0</v>
      </c>
      <c r="Q109" s="17">
        <f t="shared" si="365"/>
        <v>0</v>
      </c>
      <c r="R109" s="16">
        <v>0</v>
      </c>
      <c r="S109" s="17">
        <f t="shared" si="366"/>
        <v>0</v>
      </c>
      <c r="T109" s="18">
        <v>0</v>
      </c>
      <c r="U109" s="17">
        <f t="shared" si="367"/>
        <v>0</v>
      </c>
      <c r="V109" s="16"/>
      <c r="W109" s="19">
        <f t="shared" si="368"/>
        <v>0</v>
      </c>
      <c r="X109" s="78"/>
      <c r="Y109" s="17">
        <f t="shared" si="314"/>
        <v>0</v>
      </c>
      <c r="Z109" s="18">
        <v>0</v>
      </c>
      <c r="AA109" s="17">
        <f t="shared" si="369"/>
        <v>0</v>
      </c>
      <c r="AB109" s="18">
        <v>0</v>
      </c>
      <c r="AC109" s="17">
        <f t="shared" si="370"/>
        <v>0</v>
      </c>
      <c r="AD109" s="18">
        <v>20</v>
      </c>
      <c r="AE109" s="17">
        <f t="shared" si="371"/>
        <v>697524.79999999993</v>
      </c>
      <c r="AF109" s="16">
        <v>0</v>
      </c>
      <c r="AG109" s="17">
        <f t="shared" si="372"/>
        <v>0</v>
      </c>
      <c r="AH109" s="16">
        <v>0</v>
      </c>
      <c r="AI109" s="17">
        <f t="shared" si="373"/>
        <v>0</v>
      </c>
      <c r="AJ109" s="21"/>
      <c r="AK109" s="17">
        <f t="shared" si="374"/>
        <v>0</v>
      </c>
      <c r="AL109" s="16"/>
      <c r="AM109" s="19">
        <f t="shared" si="375"/>
        <v>0</v>
      </c>
      <c r="AN109" s="18">
        <v>0</v>
      </c>
      <c r="AO109" s="17">
        <f t="shared" si="376"/>
        <v>0</v>
      </c>
      <c r="AP109" s="18">
        <v>0</v>
      </c>
      <c r="AQ109" s="17">
        <f t="shared" si="377"/>
        <v>0</v>
      </c>
      <c r="AR109" s="18"/>
      <c r="AS109" s="17">
        <f t="shared" si="378"/>
        <v>0</v>
      </c>
      <c r="AT109" s="18"/>
      <c r="AU109" s="17">
        <f t="shared" si="379"/>
        <v>0</v>
      </c>
      <c r="AV109" s="18"/>
      <c r="AW109" s="17">
        <f t="shared" si="380"/>
        <v>0</v>
      </c>
      <c r="AX109" s="16">
        <v>0</v>
      </c>
      <c r="AY109" s="17">
        <f t="shared" si="381"/>
        <v>0</v>
      </c>
      <c r="AZ109" s="18">
        <v>0</v>
      </c>
      <c r="BA109" s="17">
        <f t="shared" si="382"/>
        <v>0</v>
      </c>
      <c r="BB109" s="18">
        <v>0</v>
      </c>
      <c r="BC109" s="17">
        <f t="shared" si="383"/>
        <v>0</v>
      </c>
      <c r="BD109" s="18">
        <v>0</v>
      </c>
      <c r="BE109" s="17">
        <f t="shared" si="384"/>
        <v>0</v>
      </c>
      <c r="BF109" s="18">
        <v>0</v>
      </c>
      <c r="BG109" s="17">
        <f t="shared" si="385"/>
        <v>0</v>
      </c>
      <c r="BH109" s="18"/>
      <c r="BI109" s="17">
        <f t="shared" si="386"/>
        <v>0</v>
      </c>
      <c r="BJ109" s="18">
        <v>0</v>
      </c>
      <c r="BK109" s="17">
        <f t="shared" si="387"/>
        <v>0</v>
      </c>
      <c r="BL109" s="16">
        <v>0</v>
      </c>
      <c r="BM109" s="17">
        <f t="shared" si="388"/>
        <v>0</v>
      </c>
      <c r="BN109" s="32">
        <v>0</v>
      </c>
      <c r="BO109" s="17">
        <f t="shared" si="389"/>
        <v>0</v>
      </c>
      <c r="BP109" s="18">
        <v>0</v>
      </c>
      <c r="BQ109" s="17">
        <f t="shared" si="390"/>
        <v>0</v>
      </c>
      <c r="BR109" s="16">
        <v>0</v>
      </c>
      <c r="BS109" s="17">
        <f t="shared" si="391"/>
        <v>0</v>
      </c>
      <c r="BT109" s="16">
        <v>0</v>
      </c>
      <c r="BU109" s="17">
        <f t="shared" si="392"/>
        <v>0</v>
      </c>
      <c r="BV109" s="18">
        <v>0</v>
      </c>
      <c r="BW109" s="17">
        <f t="shared" si="393"/>
        <v>0</v>
      </c>
      <c r="BX109" s="16"/>
      <c r="BY109" s="17">
        <f t="shared" si="394"/>
        <v>0</v>
      </c>
      <c r="BZ109" s="18">
        <v>0</v>
      </c>
      <c r="CA109" s="17">
        <f t="shared" si="395"/>
        <v>0</v>
      </c>
      <c r="CB109" s="18">
        <v>0</v>
      </c>
      <c r="CC109" s="17">
        <f t="shared" si="396"/>
        <v>0</v>
      </c>
      <c r="CD109" s="18">
        <v>0</v>
      </c>
      <c r="CE109" s="17">
        <f t="shared" si="397"/>
        <v>0</v>
      </c>
      <c r="CF109" s="18">
        <v>0</v>
      </c>
      <c r="CG109" s="17">
        <f t="shared" si="398"/>
        <v>0</v>
      </c>
      <c r="CH109" s="18"/>
      <c r="CI109" s="17">
        <f t="shared" si="399"/>
        <v>0</v>
      </c>
      <c r="CJ109" s="16"/>
      <c r="CK109" s="17">
        <f t="shared" si="400"/>
        <v>0</v>
      </c>
      <c r="CL109" s="18">
        <v>0</v>
      </c>
      <c r="CM109" s="17">
        <f t="shared" si="401"/>
        <v>0</v>
      </c>
      <c r="CN109" s="16">
        <v>0</v>
      </c>
      <c r="CO109" s="17">
        <f t="shared" si="402"/>
        <v>0</v>
      </c>
      <c r="CP109" s="18">
        <v>0</v>
      </c>
      <c r="CQ109" s="17">
        <f t="shared" si="403"/>
        <v>0</v>
      </c>
      <c r="CR109" s="17"/>
      <c r="CS109" s="17">
        <f t="shared" si="404"/>
        <v>0</v>
      </c>
      <c r="CT109" s="62">
        <f t="shared" si="405"/>
        <v>20</v>
      </c>
      <c r="CU109" s="62">
        <f t="shared" si="405"/>
        <v>697524.79999999993</v>
      </c>
      <c r="CV109" s="61">
        <f t="shared" si="406"/>
        <v>20</v>
      </c>
    </row>
    <row r="110" spans="1:100" ht="30" x14ac:dyDescent="0.25">
      <c r="A110" s="30"/>
      <c r="B110" s="30">
        <v>75</v>
      </c>
      <c r="C110" s="76" t="s">
        <v>220</v>
      </c>
      <c r="D110" s="77">
        <v>11480</v>
      </c>
      <c r="E110" s="15">
        <v>3.84</v>
      </c>
      <c r="F110" s="31">
        <v>1</v>
      </c>
      <c r="G110" s="51">
        <v>0.82</v>
      </c>
      <c r="H110" s="77">
        <v>1.4</v>
      </c>
      <c r="I110" s="77">
        <v>1.68</v>
      </c>
      <c r="J110" s="77">
        <v>2.23</v>
      </c>
      <c r="K110" s="77">
        <v>2.57</v>
      </c>
      <c r="L110" s="18">
        <v>0</v>
      </c>
      <c r="M110" s="17">
        <f t="shared" si="364"/>
        <v>0</v>
      </c>
      <c r="N110" s="18">
        <v>0</v>
      </c>
      <c r="O110" s="17">
        <f t="shared" si="313"/>
        <v>0</v>
      </c>
      <c r="P110" s="18">
        <v>0</v>
      </c>
      <c r="Q110" s="17">
        <f t="shared" si="365"/>
        <v>0</v>
      </c>
      <c r="R110" s="16">
        <v>0</v>
      </c>
      <c r="S110" s="17">
        <f t="shared" si="366"/>
        <v>0</v>
      </c>
      <c r="T110" s="18">
        <v>0</v>
      </c>
      <c r="U110" s="17">
        <f t="shared" si="367"/>
        <v>0</v>
      </c>
      <c r="V110" s="16"/>
      <c r="W110" s="19">
        <f t="shared" si="368"/>
        <v>0</v>
      </c>
      <c r="X110" s="78"/>
      <c r="Y110" s="17">
        <f t="shared" si="314"/>
        <v>0</v>
      </c>
      <c r="Z110" s="18">
        <v>0</v>
      </c>
      <c r="AA110" s="17">
        <f t="shared" si="369"/>
        <v>0</v>
      </c>
      <c r="AB110" s="18">
        <v>0</v>
      </c>
      <c r="AC110" s="17">
        <f t="shared" si="370"/>
        <v>0</v>
      </c>
      <c r="AD110" s="18">
        <v>25</v>
      </c>
      <c r="AE110" s="17">
        <f>SUM(AD110*$D110*$E110*$G110*$H110*$AE$8)</f>
        <v>1265187.8399999999</v>
      </c>
      <c r="AF110" s="16">
        <v>0</v>
      </c>
      <c r="AG110" s="17">
        <f t="shared" si="372"/>
        <v>0</v>
      </c>
      <c r="AH110" s="16">
        <v>0</v>
      </c>
      <c r="AI110" s="17">
        <f t="shared" si="373"/>
        <v>0</v>
      </c>
      <c r="AJ110" s="21"/>
      <c r="AK110" s="17">
        <f t="shared" si="374"/>
        <v>0</v>
      </c>
      <c r="AL110" s="16"/>
      <c r="AM110" s="19">
        <f t="shared" si="375"/>
        <v>0</v>
      </c>
      <c r="AN110" s="18">
        <v>0</v>
      </c>
      <c r="AO110" s="17">
        <f t="shared" si="376"/>
        <v>0</v>
      </c>
      <c r="AP110" s="18">
        <v>0</v>
      </c>
      <c r="AQ110" s="17">
        <f t="shared" si="377"/>
        <v>0</v>
      </c>
      <c r="AR110" s="18"/>
      <c r="AS110" s="17">
        <f t="shared" si="378"/>
        <v>0</v>
      </c>
      <c r="AT110" s="18"/>
      <c r="AU110" s="17">
        <f t="shared" si="379"/>
        <v>0</v>
      </c>
      <c r="AV110" s="18"/>
      <c r="AW110" s="17">
        <f t="shared" si="380"/>
        <v>0</v>
      </c>
      <c r="AX110" s="16">
        <v>0</v>
      </c>
      <c r="AY110" s="17">
        <f t="shared" si="381"/>
        <v>0</v>
      </c>
      <c r="AZ110" s="18">
        <v>0</v>
      </c>
      <c r="BA110" s="17">
        <f t="shared" si="382"/>
        <v>0</v>
      </c>
      <c r="BB110" s="18">
        <v>0</v>
      </c>
      <c r="BC110" s="17">
        <f t="shared" si="383"/>
        <v>0</v>
      </c>
      <c r="BD110" s="18">
        <v>0</v>
      </c>
      <c r="BE110" s="17">
        <f t="shared" si="384"/>
        <v>0</v>
      </c>
      <c r="BF110" s="18">
        <v>0</v>
      </c>
      <c r="BG110" s="17">
        <f t="shared" si="385"/>
        <v>0</v>
      </c>
      <c r="BH110" s="18"/>
      <c r="BI110" s="17">
        <f t="shared" si="386"/>
        <v>0</v>
      </c>
      <c r="BJ110" s="18">
        <v>0</v>
      </c>
      <c r="BK110" s="17">
        <f t="shared" si="387"/>
        <v>0</v>
      </c>
      <c r="BL110" s="16">
        <v>0</v>
      </c>
      <c r="BM110" s="17">
        <f t="shared" si="388"/>
        <v>0</v>
      </c>
      <c r="BN110" s="32">
        <v>0</v>
      </c>
      <c r="BO110" s="17">
        <f t="shared" si="389"/>
        <v>0</v>
      </c>
      <c r="BP110" s="18">
        <v>0</v>
      </c>
      <c r="BQ110" s="17">
        <f t="shared" si="390"/>
        <v>0</v>
      </c>
      <c r="BR110" s="16">
        <v>0</v>
      </c>
      <c r="BS110" s="17">
        <f t="shared" si="391"/>
        <v>0</v>
      </c>
      <c r="BT110" s="16">
        <v>0</v>
      </c>
      <c r="BU110" s="17">
        <f t="shared" si="392"/>
        <v>0</v>
      </c>
      <c r="BV110" s="18">
        <v>0</v>
      </c>
      <c r="BW110" s="17">
        <f t="shared" si="393"/>
        <v>0</v>
      </c>
      <c r="BX110" s="16"/>
      <c r="BY110" s="17">
        <f t="shared" si="394"/>
        <v>0</v>
      </c>
      <c r="BZ110" s="18">
        <v>0</v>
      </c>
      <c r="CA110" s="17">
        <f t="shared" si="395"/>
        <v>0</v>
      </c>
      <c r="CB110" s="18">
        <v>0</v>
      </c>
      <c r="CC110" s="17">
        <f t="shared" si="396"/>
        <v>0</v>
      </c>
      <c r="CD110" s="18">
        <v>0</v>
      </c>
      <c r="CE110" s="17">
        <f t="shared" si="397"/>
        <v>0</v>
      </c>
      <c r="CF110" s="18">
        <v>0</v>
      </c>
      <c r="CG110" s="17">
        <f t="shared" si="398"/>
        <v>0</v>
      </c>
      <c r="CH110" s="18"/>
      <c r="CI110" s="17">
        <f t="shared" si="399"/>
        <v>0</v>
      </c>
      <c r="CJ110" s="16"/>
      <c r="CK110" s="17">
        <f t="shared" si="400"/>
        <v>0</v>
      </c>
      <c r="CL110" s="18">
        <v>0</v>
      </c>
      <c r="CM110" s="17">
        <f t="shared" si="401"/>
        <v>0</v>
      </c>
      <c r="CN110" s="16">
        <v>0</v>
      </c>
      <c r="CO110" s="17">
        <f t="shared" si="402"/>
        <v>0</v>
      </c>
      <c r="CP110" s="18">
        <v>0</v>
      </c>
      <c r="CQ110" s="17">
        <f t="shared" si="403"/>
        <v>0</v>
      </c>
      <c r="CR110" s="17"/>
      <c r="CS110" s="17">
        <f t="shared" si="404"/>
        <v>0</v>
      </c>
      <c r="CT110" s="62">
        <f t="shared" si="405"/>
        <v>25</v>
      </c>
      <c r="CU110" s="62">
        <f t="shared" si="405"/>
        <v>1265187.8399999999</v>
      </c>
      <c r="CV110" s="61">
        <f t="shared" si="406"/>
        <v>25</v>
      </c>
    </row>
    <row r="111" spans="1:100" x14ac:dyDescent="0.25">
      <c r="A111" s="30">
        <v>22</v>
      </c>
      <c r="B111" s="30"/>
      <c r="C111" s="75" t="s">
        <v>221</v>
      </c>
      <c r="D111" s="77">
        <v>11480</v>
      </c>
      <c r="E111" s="46">
        <v>0.93</v>
      </c>
      <c r="F111" s="40">
        <v>1</v>
      </c>
      <c r="G111" s="40"/>
      <c r="H111" s="77">
        <v>1.4</v>
      </c>
      <c r="I111" s="77">
        <v>1.68</v>
      </c>
      <c r="J111" s="77">
        <v>2.23</v>
      </c>
      <c r="K111" s="77">
        <v>2.57</v>
      </c>
      <c r="L111" s="24">
        <f>SUM(L112:L113)</f>
        <v>0</v>
      </c>
      <c r="M111" s="24">
        <f>SUM(M112:M113)</f>
        <v>0</v>
      </c>
      <c r="N111" s="24">
        <f t="shared" ref="N111:BY111" si="407">SUM(N112:N113)</f>
        <v>0</v>
      </c>
      <c r="O111" s="24">
        <f t="shared" si="407"/>
        <v>0</v>
      </c>
      <c r="P111" s="24">
        <f t="shared" si="407"/>
        <v>0</v>
      </c>
      <c r="Q111" s="24">
        <f t="shared" si="407"/>
        <v>0</v>
      </c>
      <c r="R111" s="64">
        <f t="shared" si="407"/>
        <v>0</v>
      </c>
      <c r="S111" s="24">
        <f t="shared" si="407"/>
        <v>0</v>
      </c>
      <c r="T111" s="24">
        <f t="shared" si="407"/>
        <v>0</v>
      </c>
      <c r="U111" s="24">
        <f t="shared" si="407"/>
        <v>0</v>
      </c>
      <c r="V111" s="64">
        <f t="shared" si="407"/>
        <v>0</v>
      </c>
      <c r="W111" s="64">
        <f t="shared" si="407"/>
        <v>0</v>
      </c>
      <c r="X111" s="24">
        <f t="shared" si="407"/>
        <v>0</v>
      </c>
      <c r="Y111" s="24">
        <f t="shared" si="407"/>
        <v>0</v>
      </c>
      <c r="Z111" s="24">
        <f t="shared" si="407"/>
        <v>0</v>
      </c>
      <c r="AA111" s="24">
        <f t="shared" si="407"/>
        <v>0</v>
      </c>
      <c r="AB111" s="24">
        <f t="shared" si="407"/>
        <v>0</v>
      </c>
      <c r="AC111" s="24">
        <f t="shared" si="407"/>
        <v>0</v>
      </c>
      <c r="AD111" s="24">
        <f>SUM(AD112:AD113)</f>
        <v>0</v>
      </c>
      <c r="AE111" s="24">
        <f>SUM(AE112:AE113)</f>
        <v>0</v>
      </c>
      <c r="AF111" s="64">
        <f t="shared" ref="AF111" si="408">SUM(AF112:AF113)</f>
        <v>0</v>
      </c>
      <c r="AG111" s="24">
        <f t="shared" si="407"/>
        <v>0</v>
      </c>
      <c r="AH111" s="48">
        <f t="shared" si="407"/>
        <v>0</v>
      </c>
      <c r="AI111" s="47">
        <f t="shared" si="407"/>
        <v>0</v>
      </c>
      <c r="AJ111" s="48">
        <v>35</v>
      </c>
      <c r="AK111" s="47">
        <f t="shared" si="407"/>
        <v>523465.04</v>
      </c>
      <c r="AL111" s="48">
        <f>SUM(AL112:AL113)</f>
        <v>0</v>
      </c>
      <c r="AM111" s="48">
        <f>SUM(AM112:AM113)</f>
        <v>0</v>
      </c>
      <c r="AN111" s="47">
        <f t="shared" si="407"/>
        <v>0</v>
      </c>
      <c r="AO111" s="47">
        <f t="shared" si="407"/>
        <v>0</v>
      </c>
      <c r="AP111" s="47">
        <f t="shared" si="407"/>
        <v>0</v>
      </c>
      <c r="AQ111" s="47">
        <f t="shared" si="407"/>
        <v>0</v>
      </c>
      <c r="AR111" s="47">
        <f t="shared" si="407"/>
        <v>40</v>
      </c>
      <c r="AS111" s="47">
        <f t="shared" si="407"/>
        <v>572163.19999999995</v>
      </c>
      <c r="AT111" s="47">
        <f t="shared" si="407"/>
        <v>0</v>
      </c>
      <c r="AU111" s="47">
        <f t="shared" si="407"/>
        <v>0</v>
      </c>
      <c r="AV111" s="47">
        <f t="shared" si="407"/>
        <v>0</v>
      </c>
      <c r="AW111" s="47">
        <f t="shared" si="407"/>
        <v>0</v>
      </c>
      <c r="AX111" s="48">
        <f t="shared" si="407"/>
        <v>0</v>
      </c>
      <c r="AY111" s="47">
        <f t="shared" si="407"/>
        <v>0</v>
      </c>
      <c r="AZ111" s="47">
        <f t="shared" si="407"/>
        <v>19</v>
      </c>
      <c r="BA111" s="47">
        <f t="shared" si="407"/>
        <v>271777.51999999996</v>
      </c>
      <c r="BB111" s="47">
        <f t="shared" si="407"/>
        <v>0</v>
      </c>
      <c r="BC111" s="47">
        <f t="shared" si="407"/>
        <v>0</v>
      </c>
      <c r="BD111" s="47">
        <f t="shared" si="407"/>
        <v>0</v>
      </c>
      <c r="BE111" s="47">
        <f t="shared" si="407"/>
        <v>0</v>
      </c>
      <c r="BF111" s="47">
        <f t="shared" si="407"/>
        <v>0</v>
      </c>
      <c r="BG111" s="47">
        <f t="shared" si="407"/>
        <v>0</v>
      </c>
      <c r="BH111" s="47">
        <f t="shared" si="407"/>
        <v>25</v>
      </c>
      <c r="BI111" s="47">
        <f t="shared" si="407"/>
        <v>357602</v>
      </c>
      <c r="BJ111" s="47">
        <f t="shared" si="407"/>
        <v>0</v>
      </c>
      <c r="BK111" s="47">
        <f t="shared" si="407"/>
        <v>0</v>
      </c>
      <c r="BL111" s="48">
        <f>SUM(BL112:BL113)</f>
        <v>0</v>
      </c>
      <c r="BM111" s="47">
        <f>SUM(BM112:BM113)</f>
        <v>0</v>
      </c>
      <c r="BN111" s="47">
        <f>SUM(BN112:BN113)</f>
        <v>0</v>
      </c>
      <c r="BO111" s="47">
        <f>SUM(BO112:BO113)</f>
        <v>0</v>
      </c>
      <c r="BP111" s="47">
        <f t="shared" si="407"/>
        <v>4</v>
      </c>
      <c r="BQ111" s="47">
        <f t="shared" si="407"/>
        <v>68659.584000000003</v>
      </c>
      <c r="BR111" s="48">
        <f t="shared" si="407"/>
        <v>20</v>
      </c>
      <c r="BS111" s="47">
        <f t="shared" si="407"/>
        <v>617164.79999999993</v>
      </c>
      <c r="BT111" s="47">
        <f t="shared" si="407"/>
        <v>20</v>
      </c>
      <c r="BU111" s="47">
        <f t="shared" si="407"/>
        <v>343297.92</v>
      </c>
      <c r="BV111" s="47">
        <f t="shared" si="407"/>
        <v>8</v>
      </c>
      <c r="BW111" s="47">
        <f t="shared" si="407"/>
        <v>137319.16800000001</v>
      </c>
      <c r="BX111" s="48">
        <f t="shared" si="407"/>
        <v>0</v>
      </c>
      <c r="BY111" s="47">
        <f t="shared" si="407"/>
        <v>0</v>
      </c>
      <c r="BZ111" s="47">
        <f t="shared" ref="BZ111:CU111" si="409">SUM(BZ112:BZ113)</f>
        <v>7</v>
      </c>
      <c r="CA111" s="47">
        <f t="shared" si="409"/>
        <v>120154.27199999998</v>
      </c>
      <c r="CB111" s="47">
        <f t="shared" si="409"/>
        <v>0</v>
      </c>
      <c r="CC111" s="47">
        <f t="shared" si="409"/>
        <v>0</v>
      </c>
      <c r="CD111" s="47">
        <f t="shared" si="409"/>
        <v>7</v>
      </c>
      <c r="CE111" s="47">
        <f t="shared" si="409"/>
        <v>120154.27199999998</v>
      </c>
      <c r="CF111" s="47">
        <f t="shared" si="409"/>
        <v>4</v>
      </c>
      <c r="CG111" s="47">
        <f t="shared" si="409"/>
        <v>68659.584000000003</v>
      </c>
      <c r="CH111" s="47">
        <f t="shared" si="409"/>
        <v>0</v>
      </c>
      <c r="CI111" s="47">
        <f t="shared" si="409"/>
        <v>0</v>
      </c>
      <c r="CJ111" s="48">
        <f t="shared" si="409"/>
        <v>5</v>
      </c>
      <c r="CK111" s="47">
        <f t="shared" si="409"/>
        <v>85824.48</v>
      </c>
      <c r="CL111" s="47">
        <f t="shared" si="409"/>
        <v>0</v>
      </c>
      <c r="CM111" s="47">
        <f t="shared" si="409"/>
        <v>0</v>
      </c>
      <c r="CN111" s="48">
        <v>0</v>
      </c>
      <c r="CO111" s="47">
        <f t="shared" si="409"/>
        <v>0</v>
      </c>
      <c r="CP111" s="47">
        <f t="shared" si="409"/>
        <v>7</v>
      </c>
      <c r="CQ111" s="47">
        <f t="shared" si="409"/>
        <v>183807.42799999999</v>
      </c>
      <c r="CR111" s="47">
        <f t="shared" si="409"/>
        <v>0</v>
      </c>
      <c r="CS111" s="47">
        <f t="shared" si="409"/>
        <v>0</v>
      </c>
      <c r="CT111" s="47">
        <f t="shared" si="409"/>
        <v>201</v>
      </c>
      <c r="CU111" s="47">
        <f t="shared" si="409"/>
        <v>3470049.2680000002</v>
      </c>
      <c r="CV111" s="61"/>
    </row>
    <row r="112" spans="1:100" ht="45" x14ac:dyDescent="0.25">
      <c r="A112" s="30"/>
      <c r="B112" s="30">
        <v>76</v>
      </c>
      <c r="C112" s="84" t="s">
        <v>222</v>
      </c>
      <c r="D112" s="77">
        <v>11480</v>
      </c>
      <c r="E112" s="15">
        <v>2.31</v>
      </c>
      <c r="F112" s="31">
        <v>1</v>
      </c>
      <c r="G112" s="31"/>
      <c r="H112" s="77">
        <v>1.4</v>
      </c>
      <c r="I112" s="77">
        <v>1.68</v>
      </c>
      <c r="J112" s="77">
        <v>2.23</v>
      </c>
      <c r="K112" s="77">
        <v>2.57</v>
      </c>
      <c r="L112" s="18"/>
      <c r="M112" s="17">
        <f>SUM(L112*$D112*$E112*$F112*$H112*$M$8)</f>
        <v>0</v>
      </c>
      <c r="N112" s="18"/>
      <c r="O112" s="17">
        <f t="shared" si="313"/>
        <v>0</v>
      </c>
      <c r="P112" s="18"/>
      <c r="Q112" s="17">
        <f>SUM(P112*$D112*$E112*$F112*$H112*$Q$8)</f>
        <v>0</v>
      </c>
      <c r="R112" s="16"/>
      <c r="S112" s="17">
        <f>SUM(R112*$D112*$E112*$F112*$H112*$S$8)</f>
        <v>0</v>
      </c>
      <c r="T112" s="18"/>
      <c r="U112" s="17">
        <f>SUM(T112*$D112*$E112*$F112*$H112*$U$8)</f>
        <v>0</v>
      </c>
      <c r="V112" s="16"/>
      <c r="W112" s="19">
        <f>SUM(V112*$D112*$E112*$F112*$H112*$W$8)</f>
        <v>0</v>
      </c>
      <c r="X112" s="78"/>
      <c r="Y112" s="17">
        <f t="shared" si="314"/>
        <v>0</v>
      </c>
      <c r="Z112" s="18"/>
      <c r="AA112" s="17">
        <f>SUM(Z112*$D112*$E112*$F112*$H112*$AA$8)</f>
        <v>0</v>
      </c>
      <c r="AB112" s="18"/>
      <c r="AC112" s="17">
        <f>SUM(AB112*$D112*$E112*$F112*$H112*$AC$8)</f>
        <v>0</v>
      </c>
      <c r="AD112" s="18"/>
      <c r="AE112" s="17">
        <f>SUM(AD112*$D112*$E112*$F112*$H112*$AE$8)</f>
        <v>0</v>
      </c>
      <c r="AF112" s="16"/>
      <c r="AG112" s="17">
        <f>AF112*$D112*$E112*$F112*$I112*$AG$8</f>
        <v>0</v>
      </c>
      <c r="AH112" s="16"/>
      <c r="AI112" s="17">
        <f>AH112*$D112*$E112*$F112*$I112*$AI$8</f>
        <v>0</v>
      </c>
      <c r="AJ112" s="21">
        <v>1</v>
      </c>
      <c r="AK112" s="17">
        <f>SUM(AJ112*$D112*$E112*$F112*$H112*$AK$8)</f>
        <v>37126.32</v>
      </c>
      <c r="AL112" s="16"/>
      <c r="AM112" s="19">
        <f>SUM(AL112*$D112*$E112*$F112*$H112*$AM$8)</f>
        <v>0</v>
      </c>
      <c r="AN112" s="18"/>
      <c r="AO112" s="17">
        <f>SUM(AN112*$D112*$E112*$F112*$H112*$AO$8)</f>
        <v>0</v>
      </c>
      <c r="AP112" s="18"/>
      <c r="AQ112" s="17">
        <f>SUM(AP112*$D112*$E112*$F112*$H112*$AQ$8)</f>
        <v>0</v>
      </c>
      <c r="AR112" s="18"/>
      <c r="AS112" s="17">
        <f>SUM(AR112*$D112*$E112*$F112*$H112*$AS$8)</f>
        <v>0</v>
      </c>
      <c r="AT112" s="18"/>
      <c r="AU112" s="17">
        <f>SUM(AT112*$D112*$E112*$F112*$H112*$AU$8)</f>
        <v>0</v>
      </c>
      <c r="AV112" s="18"/>
      <c r="AW112" s="17">
        <f>SUM(AV112*$D112*$E112*$F112*$H112*$AW$8)</f>
        <v>0</v>
      </c>
      <c r="AX112" s="16"/>
      <c r="AY112" s="17">
        <f>SUM(AX112*$D112*$E112*$F112*$H112*$AY$8)</f>
        <v>0</v>
      </c>
      <c r="AZ112" s="18"/>
      <c r="BA112" s="17">
        <f>SUM(AZ112*$D112*$E112*$F112*$H112*$BA$8)</f>
        <v>0</v>
      </c>
      <c r="BB112" s="18"/>
      <c r="BC112" s="17">
        <f>SUM(BB112*$D112*$E112*$F112*$H112*$BC$8)</f>
        <v>0</v>
      </c>
      <c r="BD112" s="18"/>
      <c r="BE112" s="17">
        <f>SUM(BD112*$D112*$E112*$F112*$H112*$BE$8)</f>
        <v>0</v>
      </c>
      <c r="BF112" s="18"/>
      <c r="BG112" s="17">
        <f>SUM(BF112*$D112*$E112*$F112*$H112*$BG$8)</f>
        <v>0</v>
      </c>
      <c r="BH112" s="18"/>
      <c r="BI112" s="17">
        <f>SUM(BH112*$D112*$E112*$F112*$H112*$BI$8)</f>
        <v>0</v>
      </c>
      <c r="BJ112" s="18"/>
      <c r="BK112" s="17">
        <f>BJ112*$D112*$E112*$F112*$I112*$BK$8</f>
        <v>0</v>
      </c>
      <c r="BL112" s="16"/>
      <c r="BM112" s="17">
        <f>BL112*$D112*$E112*$F112*$I112*$BM$8</f>
        <v>0</v>
      </c>
      <c r="BN112" s="32"/>
      <c r="BO112" s="17">
        <f>BN112*$D112*$E112*$F112*$I112*$BO$8</f>
        <v>0</v>
      </c>
      <c r="BP112" s="18"/>
      <c r="BQ112" s="17">
        <f>BP112*$D112*$E112*$F112*$I112*$BQ$8</f>
        <v>0</v>
      </c>
      <c r="BR112" s="20">
        <v>10</v>
      </c>
      <c r="BS112" s="17">
        <f>BR112*$D112*$E112*$F112*$I112*$BS$8</f>
        <v>445515.83999999997</v>
      </c>
      <c r="BT112" s="16"/>
      <c r="BU112" s="17">
        <f>BT112*$D112*$E112*$F112*$I112*$BU$8</f>
        <v>0</v>
      </c>
      <c r="BV112" s="18"/>
      <c r="BW112" s="17">
        <f>BV112*$D112*$E112*$F112*$I112*$BW$8</f>
        <v>0</v>
      </c>
      <c r="BX112" s="16"/>
      <c r="BY112" s="17">
        <f>BX112*$D112*$E112*$F112*$I112*$BY$8</f>
        <v>0</v>
      </c>
      <c r="BZ112" s="22"/>
      <c r="CA112" s="17">
        <f>BZ112*$D112*$E112*$F112*$I112*$CA$8</f>
        <v>0</v>
      </c>
      <c r="CB112" s="18"/>
      <c r="CC112" s="17">
        <f>CB112*$D112*$E112*$F112*$I112*$CC$8</f>
        <v>0</v>
      </c>
      <c r="CD112" s="18"/>
      <c r="CE112" s="17">
        <f>CD112*$D112*$E112*$F112*$I112*$CE$8</f>
        <v>0</v>
      </c>
      <c r="CF112" s="18"/>
      <c r="CG112" s="17">
        <f>CF112*$D112*$E112*$F112*$I112*$CG$8</f>
        <v>0</v>
      </c>
      <c r="CH112" s="18"/>
      <c r="CI112" s="17">
        <f>CH112*$D112*$E112*$F112*$I112*$CI$8</f>
        <v>0</v>
      </c>
      <c r="CJ112" s="16"/>
      <c r="CK112" s="17">
        <f>CJ112*$D112*$E112*$F112*$I112*$CK$8</f>
        <v>0</v>
      </c>
      <c r="CL112" s="18"/>
      <c r="CM112" s="17">
        <f>CL112*$D112*$E112*$F112*$I112*$CM$8</f>
        <v>0</v>
      </c>
      <c r="CN112" s="16"/>
      <c r="CO112" s="17">
        <f>CN112*$D112*$E112*$F112*$J112*$CO$8</f>
        <v>0</v>
      </c>
      <c r="CP112" s="18"/>
      <c r="CQ112" s="17">
        <f>CP112*$D112*$E112*$F112*$K112*$CQ$8</f>
        <v>0</v>
      </c>
      <c r="CR112" s="17"/>
      <c r="CS112" s="17">
        <f>CR112*D112*E112*F112</f>
        <v>0</v>
      </c>
      <c r="CT112" s="62">
        <f>SUM(N112+L112+X112+P112+R112+Z112+V112+T112+AB112+AF112+AD112+AH112+AJ112+AN112+BJ112+BP112+AL112+AX112+AZ112+CB112+CD112+BZ112+CF112+CH112+BT112+BV112+AP112+AR112+AT112+AV112+BL112+BN112+BR112+BB112+BD112+BF112+BH112+BX112+CJ112+CL112+CN112+CP112+CR112)</f>
        <v>11</v>
      </c>
      <c r="CU112" s="62">
        <f>SUM(O112+M112+Y112+Q112+S112+AA112+W112+U112+AC112+AG112+AE112+AI112+AK112+AO112+BK112+BQ112+AM112+AY112+BA112+CC112+CE112+CA112+CG112+CI112+BU112+BW112+AQ112+AS112+AU112+AW112+BM112+BO112+BS112+BC112+BE112+BG112+BI112+BY112+CK112+CM112+CO112+CQ112+CS112)</f>
        <v>482642.16</v>
      </c>
      <c r="CV112" s="61">
        <f>SUM(CT112*F112)</f>
        <v>11</v>
      </c>
    </row>
    <row r="113" spans="1:100" x14ac:dyDescent="0.25">
      <c r="A113" s="30"/>
      <c r="B113" s="30">
        <v>77</v>
      </c>
      <c r="C113" s="84" t="s">
        <v>223</v>
      </c>
      <c r="D113" s="77">
        <v>11480</v>
      </c>
      <c r="E113" s="15">
        <v>0.89</v>
      </c>
      <c r="F113" s="31">
        <v>1</v>
      </c>
      <c r="G113" s="31"/>
      <c r="H113" s="77">
        <v>1.4</v>
      </c>
      <c r="I113" s="77">
        <v>1.68</v>
      </c>
      <c r="J113" s="77">
        <v>2.23</v>
      </c>
      <c r="K113" s="77">
        <v>2.57</v>
      </c>
      <c r="L113" s="18"/>
      <c r="M113" s="17">
        <f>SUM(L113*$D113*$E113*$F113*$H113*$M$8)</f>
        <v>0</v>
      </c>
      <c r="N113" s="18"/>
      <c r="O113" s="17">
        <f t="shared" si="313"/>
        <v>0</v>
      </c>
      <c r="P113" s="18"/>
      <c r="Q113" s="17">
        <f>SUM(P113*$D113*$E113*$F113*$H113*$Q$8)</f>
        <v>0</v>
      </c>
      <c r="R113" s="16"/>
      <c r="S113" s="17">
        <f>SUM(R113*$D113*$E113*$F113*$H113*$S$8)</f>
        <v>0</v>
      </c>
      <c r="T113" s="18"/>
      <c r="U113" s="17">
        <f>SUM(T113*$D113*$E113*$F113*$H113*$U$8)</f>
        <v>0</v>
      </c>
      <c r="V113" s="16"/>
      <c r="W113" s="19">
        <f>SUM(V113*$D113*$E113*$F113*$H113*$W$8)</f>
        <v>0</v>
      </c>
      <c r="X113" s="78"/>
      <c r="Y113" s="17">
        <f t="shared" si="314"/>
        <v>0</v>
      </c>
      <c r="Z113" s="18"/>
      <c r="AA113" s="17">
        <f>SUM(Z113*$D113*$E113*$F113*$H113*$AA$8)</f>
        <v>0</v>
      </c>
      <c r="AB113" s="18"/>
      <c r="AC113" s="17">
        <f>SUM(AB113*$D113*$E113*$F113*$H113*$AC$8)</f>
        <v>0</v>
      </c>
      <c r="AD113" s="18"/>
      <c r="AE113" s="17">
        <f>SUM(AD113*$D113*$E113*$F113*$H113*$AE$8)</f>
        <v>0</v>
      </c>
      <c r="AF113" s="16"/>
      <c r="AG113" s="17">
        <f>AF113*$D113*$E113*$F113*$I113*$AG$8</f>
        <v>0</v>
      </c>
      <c r="AH113" s="16"/>
      <c r="AI113" s="17">
        <f>AH113*$D113*$E113*$F113*$I113*$AI$8</f>
        <v>0</v>
      </c>
      <c r="AJ113" s="21">
        <v>34</v>
      </c>
      <c r="AK113" s="17">
        <f>SUM(AJ113*$D113*$E113*$F113*$H113*$AK$8)</f>
        <v>486338.72</v>
      </c>
      <c r="AL113" s="16"/>
      <c r="AM113" s="19">
        <f>SUM(AL113*$D113*$E113*$F113*$H113*$AM$8)</f>
        <v>0</v>
      </c>
      <c r="AN113" s="18"/>
      <c r="AO113" s="17">
        <f>SUM(AN113*$D113*$E113*$F113*$H113*$AO$8)</f>
        <v>0</v>
      </c>
      <c r="AP113" s="18"/>
      <c r="AQ113" s="17">
        <f>SUM(AP113*$D113*$E113*$F113*$H113*$AQ$8)</f>
        <v>0</v>
      </c>
      <c r="AR113" s="18">
        <v>40</v>
      </c>
      <c r="AS113" s="17">
        <f>SUM(AR113*$D113*$E113*$F113*$H113*$AS$8)</f>
        <v>572163.19999999995</v>
      </c>
      <c r="AT113" s="18"/>
      <c r="AU113" s="17">
        <f>SUM(AT113*$D113*$E113*$F113*$H113*$AU$8)</f>
        <v>0</v>
      </c>
      <c r="AV113" s="18"/>
      <c r="AW113" s="17">
        <f>SUM(AV113*$D113*$E113*$F113*$H113*$AW$8)</f>
        <v>0</v>
      </c>
      <c r="AX113" s="16">
        <v>0</v>
      </c>
      <c r="AY113" s="17">
        <f>SUM(AX113*$D113*$E113*$F113*$H113*$AY$8)</f>
        <v>0</v>
      </c>
      <c r="AZ113" s="18">
        <v>19</v>
      </c>
      <c r="BA113" s="17">
        <f>SUM(AZ113*$D113*$E113*$F113*$H113*$BA$8)</f>
        <v>271777.51999999996</v>
      </c>
      <c r="BB113" s="18"/>
      <c r="BC113" s="17">
        <f>SUM(BB113*$D113*$E113*$F113*$H113*$BC$8)</f>
        <v>0</v>
      </c>
      <c r="BD113" s="18"/>
      <c r="BE113" s="17">
        <f>SUM(BD113*$D113*$E113*$F113*$H113*$BE$8)</f>
        <v>0</v>
      </c>
      <c r="BF113" s="18"/>
      <c r="BG113" s="17">
        <f>SUM(BF113*$D113*$E113*$F113*$H113*$BG$8)</f>
        <v>0</v>
      </c>
      <c r="BH113" s="18">
        <v>25</v>
      </c>
      <c r="BI113" s="17">
        <f>SUM(BH113*$D113*$E113*$F113*$H113*$BI$8)</f>
        <v>357602</v>
      </c>
      <c r="BJ113" s="18"/>
      <c r="BK113" s="17">
        <f>BJ113*$D113*$E113*$F113*$I113*$BK$8</f>
        <v>0</v>
      </c>
      <c r="BL113" s="16"/>
      <c r="BM113" s="17">
        <f>BL113*$D113*$E113*$F113*$I113*$BM$8</f>
        <v>0</v>
      </c>
      <c r="BN113" s="32"/>
      <c r="BO113" s="17">
        <f>BN113*$D113*$E113*$F113*$I113*$BO$8</f>
        <v>0</v>
      </c>
      <c r="BP113" s="22">
        <v>4</v>
      </c>
      <c r="BQ113" s="17">
        <f>BP113*$D113*$E113*$F113*$I113*$BQ$8</f>
        <v>68659.584000000003</v>
      </c>
      <c r="BR113" s="20">
        <v>10</v>
      </c>
      <c r="BS113" s="17">
        <f>BR113*$D113*$E113*$F113*$I113*$BS$8</f>
        <v>171648.96</v>
      </c>
      <c r="BT113" s="20">
        <v>20</v>
      </c>
      <c r="BU113" s="17">
        <f>BT113*$D113*$E113*$F113*$I113*$BU$8</f>
        <v>343297.92</v>
      </c>
      <c r="BV113" s="18">
        <v>8</v>
      </c>
      <c r="BW113" s="17">
        <f>BV113*$D113*$E113*$F113*$I113*$BW$8</f>
        <v>137319.16800000001</v>
      </c>
      <c r="BX113" s="16"/>
      <c r="BY113" s="17">
        <f>BX113*$D113*$E113*$F113*$I113*$BY$8</f>
        <v>0</v>
      </c>
      <c r="BZ113" s="22">
        <v>7</v>
      </c>
      <c r="CA113" s="17">
        <f>BZ113*$D113*$E113*$F113*$I113*$CA$8</f>
        <v>120154.27199999998</v>
      </c>
      <c r="CB113" s="18"/>
      <c r="CC113" s="17">
        <f>CB113*$D113*$E113*$F113*$I113*$CC$8</f>
        <v>0</v>
      </c>
      <c r="CD113" s="18">
        <v>7</v>
      </c>
      <c r="CE113" s="17">
        <f>CD113*$D113*$E113*$F113*$I113*$CE$8</f>
        <v>120154.27199999998</v>
      </c>
      <c r="CF113" s="18">
        <v>4</v>
      </c>
      <c r="CG113" s="17">
        <f>CF113*$D113*$E113*$F113*$I113*$CG$8</f>
        <v>68659.584000000003</v>
      </c>
      <c r="CH113" s="18"/>
      <c r="CI113" s="17">
        <f>CH113*$D113*$E113*$F113*$I113*$CI$8</f>
        <v>0</v>
      </c>
      <c r="CJ113" s="16">
        <v>5</v>
      </c>
      <c r="CK113" s="17">
        <f>CJ113*$D113*$E113*$F113*$I113*$CK$8</f>
        <v>85824.48</v>
      </c>
      <c r="CL113" s="18"/>
      <c r="CM113" s="17">
        <f>CL113*$D113*$E113*$F113*$I113*$CM$8</f>
        <v>0</v>
      </c>
      <c r="CN113" s="20"/>
      <c r="CO113" s="17">
        <f>CN113*$D113*$E113*$F113*$J113*$CO$8</f>
        <v>0</v>
      </c>
      <c r="CP113" s="22">
        <v>7</v>
      </c>
      <c r="CQ113" s="17">
        <f>CP113*$D113*$E113*$F113*$K113*$CQ$8</f>
        <v>183807.42799999999</v>
      </c>
      <c r="CR113" s="17"/>
      <c r="CS113" s="17">
        <f>CR113*D113*E113*F113</f>
        <v>0</v>
      </c>
      <c r="CT113" s="62">
        <f>SUM(N113+L113+X113+P113+R113+Z113+V113+T113+AB113+AF113+AD113+AH113+AJ113+AN113+BJ113+BP113+AL113+AX113+AZ113+CB113+CD113+BZ113+CF113+CH113+BT113+BV113+AP113+AR113+AT113+AV113+BL113+BN113+BR113+BB113+BD113+BF113+BH113+BX113+CJ113+CL113+CN113+CP113+CR113)</f>
        <v>190</v>
      </c>
      <c r="CU113" s="62">
        <f>SUM(O113+M113+Y113+Q113+S113+AA113+W113+U113+AC113+AG113+AE113+AI113+AK113+AO113+BK113+BQ113+AM113+AY113+BA113+CC113+CE113+CA113+CG113+CI113+BU113+BW113+AQ113+AS113+AU113+AW113+BM113+BO113+BS113+BC113+BE113+BG113+BI113+BY113+CK113+CM113+CO113+CQ113+CS113)</f>
        <v>2987407.108</v>
      </c>
      <c r="CV113" s="61">
        <f>SUM(CT113*F113)</f>
        <v>190</v>
      </c>
    </row>
    <row r="114" spans="1:100" x14ac:dyDescent="0.25">
      <c r="A114" s="30">
        <v>23</v>
      </c>
      <c r="B114" s="30"/>
      <c r="C114" s="75" t="s">
        <v>224</v>
      </c>
      <c r="D114" s="77">
        <v>11480</v>
      </c>
      <c r="E114" s="46">
        <v>0.9</v>
      </c>
      <c r="F114" s="40">
        <v>1</v>
      </c>
      <c r="G114" s="40"/>
      <c r="H114" s="77">
        <v>1.4</v>
      </c>
      <c r="I114" s="77">
        <v>1.68</v>
      </c>
      <c r="J114" s="77">
        <v>2.23</v>
      </c>
      <c r="K114" s="77">
        <v>2.57</v>
      </c>
      <c r="L114" s="24">
        <f>L115</f>
        <v>0</v>
      </c>
      <c r="M114" s="24">
        <f>M115</f>
        <v>0</v>
      </c>
      <c r="N114" s="24">
        <f>N115</f>
        <v>0</v>
      </c>
      <c r="O114" s="24">
        <f t="shared" ref="O114:CI114" si="410">O115</f>
        <v>0</v>
      </c>
      <c r="P114" s="24">
        <f t="shared" si="410"/>
        <v>0</v>
      </c>
      <c r="Q114" s="24">
        <f t="shared" si="410"/>
        <v>0</v>
      </c>
      <c r="R114" s="64">
        <f t="shared" si="410"/>
        <v>0</v>
      </c>
      <c r="S114" s="24">
        <f t="shared" si="410"/>
        <v>0</v>
      </c>
      <c r="T114" s="24">
        <f t="shared" si="410"/>
        <v>0</v>
      </c>
      <c r="U114" s="24">
        <f t="shared" si="410"/>
        <v>0</v>
      </c>
      <c r="V114" s="64">
        <f t="shared" si="410"/>
        <v>0</v>
      </c>
      <c r="W114" s="64">
        <f t="shared" si="410"/>
        <v>0</v>
      </c>
      <c r="X114" s="24">
        <f t="shared" si="410"/>
        <v>0</v>
      </c>
      <c r="Y114" s="24">
        <f t="shared" si="410"/>
        <v>0</v>
      </c>
      <c r="Z114" s="24">
        <f t="shared" si="410"/>
        <v>0</v>
      </c>
      <c r="AA114" s="24">
        <f t="shared" si="410"/>
        <v>0</v>
      </c>
      <c r="AB114" s="24">
        <f t="shared" si="410"/>
        <v>0</v>
      </c>
      <c r="AC114" s="24">
        <f t="shared" si="410"/>
        <v>0</v>
      </c>
      <c r="AD114" s="24">
        <f>AD115</f>
        <v>31</v>
      </c>
      <c r="AE114" s="24">
        <f>AE115</f>
        <v>448408.8</v>
      </c>
      <c r="AF114" s="64">
        <f t="shared" ref="AF114" si="411">AF115</f>
        <v>0</v>
      </c>
      <c r="AG114" s="24">
        <f t="shared" si="410"/>
        <v>0</v>
      </c>
      <c r="AH114" s="48">
        <f t="shared" si="410"/>
        <v>28</v>
      </c>
      <c r="AI114" s="47">
        <f t="shared" si="410"/>
        <v>486017.27999999997</v>
      </c>
      <c r="AJ114" s="48">
        <v>1</v>
      </c>
      <c r="AK114" s="47">
        <f t="shared" si="410"/>
        <v>14464.8</v>
      </c>
      <c r="AL114" s="48">
        <f>AL115</f>
        <v>0</v>
      </c>
      <c r="AM114" s="48">
        <f>AM115</f>
        <v>0</v>
      </c>
      <c r="AN114" s="47">
        <f t="shared" si="410"/>
        <v>0</v>
      </c>
      <c r="AO114" s="47">
        <f t="shared" si="410"/>
        <v>0</v>
      </c>
      <c r="AP114" s="47">
        <f t="shared" si="410"/>
        <v>260</v>
      </c>
      <c r="AQ114" s="47">
        <f t="shared" si="410"/>
        <v>3760847.9999999995</v>
      </c>
      <c r="AR114" s="47">
        <f t="shared" si="410"/>
        <v>61</v>
      </c>
      <c r="AS114" s="47">
        <f t="shared" si="410"/>
        <v>882352.79999999993</v>
      </c>
      <c r="AT114" s="47">
        <f t="shared" si="410"/>
        <v>0</v>
      </c>
      <c r="AU114" s="47">
        <f t="shared" si="410"/>
        <v>0</v>
      </c>
      <c r="AV114" s="47">
        <f t="shared" si="410"/>
        <v>0</v>
      </c>
      <c r="AW114" s="47">
        <f t="shared" si="410"/>
        <v>0</v>
      </c>
      <c r="AX114" s="48">
        <f t="shared" si="410"/>
        <v>66</v>
      </c>
      <c r="AY114" s="47">
        <f t="shared" si="410"/>
        <v>954676.79999999993</v>
      </c>
      <c r="AZ114" s="47">
        <f t="shared" si="410"/>
        <v>80</v>
      </c>
      <c r="BA114" s="47">
        <f t="shared" si="410"/>
        <v>1157184</v>
      </c>
      <c r="BB114" s="47">
        <f t="shared" si="410"/>
        <v>4</v>
      </c>
      <c r="BC114" s="47">
        <f t="shared" si="410"/>
        <v>57859.199999999997</v>
      </c>
      <c r="BD114" s="47">
        <f t="shared" si="410"/>
        <v>0</v>
      </c>
      <c r="BE114" s="47">
        <f t="shared" si="410"/>
        <v>0</v>
      </c>
      <c r="BF114" s="47">
        <f t="shared" si="410"/>
        <v>0</v>
      </c>
      <c r="BG114" s="47">
        <f t="shared" si="410"/>
        <v>0</v>
      </c>
      <c r="BH114" s="47">
        <f t="shared" si="410"/>
        <v>308</v>
      </c>
      <c r="BI114" s="47">
        <f t="shared" si="410"/>
        <v>4455158.3999999994</v>
      </c>
      <c r="BJ114" s="47">
        <f t="shared" si="410"/>
        <v>0</v>
      </c>
      <c r="BK114" s="47">
        <f t="shared" si="410"/>
        <v>0</v>
      </c>
      <c r="BL114" s="48">
        <f>BL115</f>
        <v>0</v>
      </c>
      <c r="BM114" s="47">
        <f>BM115</f>
        <v>0</v>
      </c>
      <c r="BN114" s="47">
        <f>BN115</f>
        <v>0</v>
      </c>
      <c r="BO114" s="47">
        <f>BO115</f>
        <v>0</v>
      </c>
      <c r="BP114" s="47">
        <f t="shared" si="410"/>
        <v>7</v>
      </c>
      <c r="BQ114" s="47">
        <f t="shared" si="410"/>
        <v>121504.31999999999</v>
      </c>
      <c r="BR114" s="48">
        <f t="shared" si="410"/>
        <v>54</v>
      </c>
      <c r="BS114" s="47">
        <f t="shared" si="410"/>
        <v>937319.03999999992</v>
      </c>
      <c r="BT114" s="47">
        <f t="shared" si="410"/>
        <v>70</v>
      </c>
      <c r="BU114" s="47">
        <f t="shared" si="410"/>
        <v>1215043.2</v>
      </c>
      <c r="BV114" s="47">
        <f t="shared" si="410"/>
        <v>200</v>
      </c>
      <c r="BW114" s="47">
        <f t="shared" si="410"/>
        <v>3471552</v>
      </c>
      <c r="BX114" s="48">
        <f t="shared" si="410"/>
        <v>0</v>
      </c>
      <c r="BY114" s="47">
        <f t="shared" si="410"/>
        <v>0</v>
      </c>
      <c r="BZ114" s="47">
        <f t="shared" si="410"/>
        <v>27</v>
      </c>
      <c r="CA114" s="47">
        <f t="shared" si="410"/>
        <v>468659.51999999996</v>
      </c>
      <c r="CB114" s="47">
        <f t="shared" si="410"/>
        <v>0</v>
      </c>
      <c r="CC114" s="47">
        <f t="shared" si="410"/>
        <v>0</v>
      </c>
      <c r="CD114" s="47">
        <f t="shared" si="410"/>
        <v>30</v>
      </c>
      <c r="CE114" s="47">
        <f t="shared" si="410"/>
        <v>520732.8</v>
      </c>
      <c r="CF114" s="47">
        <f t="shared" si="410"/>
        <v>30</v>
      </c>
      <c r="CG114" s="47">
        <f t="shared" si="410"/>
        <v>520732.8</v>
      </c>
      <c r="CH114" s="47">
        <f t="shared" si="410"/>
        <v>0</v>
      </c>
      <c r="CI114" s="47">
        <f t="shared" si="410"/>
        <v>0</v>
      </c>
      <c r="CJ114" s="48">
        <f t="shared" ref="CJ114:CU114" si="412">CJ115</f>
        <v>20</v>
      </c>
      <c r="CK114" s="47">
        <f t="shared" si="412"/>
        <v>347155.20000000001</v>
      </c>
      <c r="CL114" s="47">
        <f t="shared" si="412"/>
        <v>12</v>
      </c>
      <c r="CM114" s="47">
        <f t="shared" si="412"/>
        <v>208293.12</v>
      </c>
      <c r="CN114" s="48">
        <v>35</v>
      </c>
      <c r="CO114" s="47">
        <f t="shared" si="412"/>
        <v>806412.6</v>
      </c>
      <c r="CP114" s="47">
        <f t="shared" si="412"/>
        <v>10</v>
      </c>
      <c r="CQ114" s="47">
        <f t="shared" si="412"/>
        <v>265532.39999999997</v>
      </c>
      <c r="CR114" s="47">
        <f t="shared" si="412"/>
        <v>0</v>
      </c>
      <c r="CS114" s="47">
        <f t="shared" si="412"/>
        <v>0</v>
      </c>
      <c r="CT114" s="47">
        <f t="shared" si="412"/>
        <v>1334</v>
      </c>
      <c r="CU114" s="47">
        <f t="shared" si="412"/>
        <v>21099907.079999998</v>
      </c>
      <c r="CV114" s="61"/>
    </row>
    <row r="115" spans="1:100" x14ac:dyDescent="0.25">
      <c r="A115" s="30"/>
      <c r="B115" s="30">
        <v>78</v>
      </c>
      <c r="C115" s="76" t="s">
        <v>225</v>
      </c>
      <c r="D115" s="77">
        <v>11480</v>
      </c>
      <c r="E115" s="15">
        <v>0.9</v>
      </c>
      <c r="F115" s="31">
        <v>1</v>
      </c>
      <c r="G115" s="31"/>
      <c r="H115" s="77">
        <v>1.4</v>
      </c>
      <c r="I115" s="77">
        <v>1.68</v>
      </c>
      <c r="J115" s="77">
        <v>2.23</v>
      </c>
      <c r="K115" s="77">
        <v>2.57</v>
      </c>
      <c r="L115" s="18"/>
      <c r="M115" s="17">
        <f>SUM(L115*$D115*$E115*$F115*$H115*$M$8)</f>
        <v>0</v>
      </c>
      <c r="N115" s="18"/>
      <c r="O115" s="17">
        <f t="shared" si="313"/>
        <v>0</v>
      </c>
      <c r="P115" s="18"/>
      <c r="Q115" s="17">
        <f>SUM(P115*$D115*$E115*$F115*$H115*$Q$8)</f>
        <v>0</v>
      </c>
      <c r="R115" s="16"/>
      <c r="S115" s="17">
        <f>SUM(R115*$D115*$E115*$F115*$H115*$S$8)</f>
        <v>0</v>
      </c>
      <c r="T115" s="18"/>
      <c r="U115" s="17">
        <f>SUM(T115*$D115*$E115*$F115*$H115*$U$8)</f>
        <v>0</v>
      </c>
      <c r="V115" s="16"/>
      <c r="W115" s="19">
        <f>SUM(V115*$D115*$E115*$F115*$H115*$W$8)</f>
        <v>0</v>
      </c>
      <c r="X115" s="78"/>
      <c r="Y115" s="17">
        <f t="shared" si="314"/>
        <v>0</v>
      </c>
      <c r="Z115" s="18"/>
      <c r="AA115" s="17">
        <f>SUM(Z115*$D115*$E115*$F115*$H115*$AA$8)</f>
        <v>0</v>
      </c>
      <c r="AB115" s="18"/>
      <c r="AC115" s="17">
        <f>SUM(AB115*$D115*$E115*$F115*$H115*$AC$8)</f>
        <v>0</v>
      </c>
      <c r="AD115" s="18">
        <v>31</v>
      </c>
      <c r="AE115" s="17">
        <f>SUM(AD115*$D115*$E115*$F115*$H115*$AE$8)</f>
        <v>448408.8</v>
      </c>
      <c r="AF115" s="16"/>
      <c r="AG115" s="17">
        <f>AF115*$D115*$E115*$F115*$I115*$AG$8</f>
        <v>0</v>
      </c>
      <c r="AH115" s="20">
        <v>28</v>
      </c>
      <c r="AI115" s="17">
        <f>AH115*$D115*$E115*$F115*$I115*$AI$8</f>
        <v>486017.27999999997</v>
      </c>
      <c r="AJ115" s="21">
        <v>1</v>
      </c>
      <c r="AK115" s="17">
        <f>SUM(AJ115*$D115*$E115*$F115*$H115*$AK$8)</f>
        <v>14464.8</v>
      </c>
      <c r="AL115" s="16"/>
      <c r="AM115" s="19">
        <f>SUM(AL115*$D115*$E115*$F115*$H115*$AM$8)</f>
        <v>0</v>
      </c>
      <c r="AN115" s="18"/>
      <c r="AO115" s="17">
        <f>SUM(AN115*$D115*$E115*$F115*$H115*$AO$8)</f>
        <v>0</v>
      </c>
      <c r="AP115" s="18">
        <v>260</v>
      </c>
      <c r="AQ115" s="17">
        <f>SUM(AP115*$D115*$E115*$F115*$H115*$AQ$8)</f>
        <v>3760847.9999999995</v>
      </c>
      <c r="AR115" s="18">
        <v>61</v>
      </c>
      <c r="AS115" s="17">
        <f>SUM(AR115*$D115*$E115*$F115*$H115*$AS$8)</f>
        <v>882352.79999999993</v>
      </c>
      <c r="AT115" s="18"/>
      <c r="AU115" s="17">
        <f>SUM(AT115*$D115*$E115*$F115*$H115*$AU$8)</f>
        <v>0</v>
      </c>
      <c r="AV115" s="18"/>
      <c r="AW115" s="17">
        <f>SUM(AV115*$D115*$E115*$F115*$H115*$AW$8)</f>
        <v>0</v>
      </c>
      <c r="AX115" s="16">
        <v>66</v>
      </c>
      <c r="AY115" s="17">
        <f>SUM(AX115*$D115*$E115*$F115*$H115*$AY$8)</f>
        <v>954676.79999999993</v>
      </c>
      <c r="AZ115" s="18">
        <v>80</v>
      </c>
      <c r="BA115" s="17">
        <f>SUM(AZ115*$D115*$E115*$F115*$H115*$BA$8)</f>
        <v>1157184</v>
      </c>
      <c r="BB115" s="18">
        <v>4</v>
      </c>
      <c r="BC115" s="17">
        <f>SUM(BB115*$D115*$E115*$F115*$H115*$BC$8)</f>
        <v>57859.199999999997</v>
      </c>
      <c r="BD115" s="18"/>
      <c r="BE115" s="17">
        <f>SUM(BD115*$D115*$E115*$F115*$H115*$BE$8)</f>
        <v>0</v>
      </c>
      <c r="BF115" s="18"/>
      <c r="BG115" s="17">
        <f>SUM(BF115*$D115*$E115*$F115*$H115*$BG$8)</f>
        <v>0</v>
      </c>
      <c r="BH115" s="18">
        <v>308</v>
      </c>
      <c r="BI115" s="17">
        <f>SUM(BH115*$D115*$E115*$F115*$H115*$BI$8)</f>
        <v>4455158.3999999994</v>
      </c>
      <c r="BJ115" s="18"/>
      <c r="BK115" s="17">
        <f>BJ115*$D115*$E115*$F115*$I115*$BK$8</f>
        <v>0</v>
      </c>
      <c r="BL115" s="16"/>
      <c r="BM115" s="17">
        <f>BL115*$D115*$E115*$F115*$I115*$BM$8</f>
        <v>0</v>
      </c>
      <c r="BN115" s="32"/>
      <c r="BO115" s="17">
        <f>BN115*$D115*$E115*$F115*$I115*$BO$8</f>
        <v>0</v>
      </c>
      <c r="BP115" s="22">
        <v>7</v>
      </c>
      <c r="BQ115" s="17">
        <f>BP115*$D115*$E115*$F115*$I115*$BQ$8</f>
        <v>121504.31999999999</v>
      </c>
      <c r="BR115" s="20">
        <v>54</v>
      </c>
      <c r="BS115" s="17">
        <f>BR115*$D115*$E115*$F115*$I115*$BS$8</f>
        <v>937319.03999999992</v>
      </c>
      <c r="BT115" s="20">
        <v>70</v>
      </c>
      <c r="BU115" s="17">
        <f>BT115*$D115*$E115*$F115*$I115*$BU$8</f>
        <v>1215043.2</v>
      </c>
      <c r="BV115" s="18">
        <v>200</v>
      </c>
      <c r="BW115" s="17">
        <f>BV115*$D115*$E115*$F115*$I115*$BW$8</f>
        <v>3471552</v>
      </c>
      <c r="BX115" s="20"/>
      <c r="BY115" s="17">
        <f>BX115*$D115*$E115*$F115*$I115*$BY$8</f>
        <v>0</v>
      </c>
      <c r="BZ115" s="22">
        <v>27</v>
      </c>
      <c r="CA115" s="17">
        <f>BZ115*$D115*$E115*$F115*$I115*$CA$8</f>
        <v>468659.51999999996</v>
      </c>
      <c r="CB115" s="18"/>
      <c r="CC115" s="17">
        <f>CB115*$D115*$E115*$F115*$I115*$CC$8</f>
        <v>0</v>
      </c>
      <c r="CD115" s="18">
        <v>30</v>
      </c>
      <c r="CE115" s="17">
        <f>CD115*$D115*$E115*$F115*$I115*$CE$8</f>
        <v>520732.8</v>
      </c>
      <c r="CF115" s="22">
        <v>30</v>
      </c>
      <c r="CG115" s="17">
        <f>CF115*$D115*$E115*$F115*$I115*$CG$8</f>
        <v>520732.8</v>
      </c>
      <c r="CH115" s="22"/>
      <c r="CI115" s="17">
        <f>CH115*$D115*$E115*$F115*$I115*$CI$8</f>
        <v>0</v>
      </c>
      <c r="CJ115" s="16">
        <v>20</v>
      </c>
      <c r="CK115" s="17">
        <f>CJ115*$D115*$E115*$F115*$I115*$CK$8</f>
        <v>347155.20000000001</v>
      </c>
      <c r="CL115" s="18">
        <v>12</v>
      </c>
      <c r="CM115" s="17">
        <f>CL115*$D115*$E115*$F115*$I115*$CM$8</f>
        <v>208293.12</v>
      </c>
      <c r="CN115" s="20">
        <v>35</v>
      </c>
      <c r="CO115" s="17">
        <f>CN115*$D115*$E115*$F115*$J115*$CO$8</f>
        <v>806412.6</v>
      </c>
      <c r="CP115" s="22">
        <v>10</v>
      </c>
      <c r="CQ115" s="17">
        <f>CP115*$D115*$E115*$F115*$K115*$CQ$8</f>
        <v>265532.39999999997</v>
      </c>
      <c r="CR115" s="17"/>
      <c r="CS115" s="17">
        <f>CR115*D115*E115*F115</f>
        <v>0</v>
      </c>
      <c r="CT115" s="62">
        <f>SUM(N115+L115+X115+P115+R115+Z115+V115+T115+AB115+AF115+AD115+AH115+AJ115+AN115+BJ115+BP115+AL115+AX115+AZ115+CB115+CD115+BZ115+CF115+CH115+BT115+BV115+AP115+AR115+AT115+AV115+BL115+BN115+BR115+BB115+BD115+BF115+BH115+BX115+CJ115+CL115+CN115+CP115+CR115)</f>
        <v>1334</v>
      </c>
      <c r="CU115" s="62">
        <f>SUM(O115+M115+Y115+Q115+S115+AA115+W115+U115+AC115+AG115+AE115+AI115+AK115+AO115+BK115+BQ115+AM115+AY115+BA115+CC115+CE115+CA115+CG115+CI115+BU115+BW115+AQ115+AS115+AU115+AW115+BM115+BO115+BS115+BC115+BE115+BG115+BI115+BY115+CK115+CM115+CO115+CQ115+CS115)</f>
        <v>21099907.079999998</v>
      </c>
      <c r="CV115" s="61">
        <f>SUM(CT115*F115)</f>
        <v>1334</v>
      </c>
    </row>
    <row r="116" spans="1:100" x14ac:dyDescent="0.25">
      <c r="A116" s="30">
        <v>24</v>
      </c>
      <c r="B116" s="30"/>
      <c r="C116" s="75" t="s">
        <v>226</v>
      </c>
      <c r="D116" s="77">
        <v>11480</v>
      </c>
      <c r="E116" s="46">
        <v>1.46</v>
      </c>
      <c r="F116" s="40">
        <v>1</v>
      </c>
      <c r="G116" s="40"/>
      <c r="H116" s="77">
        <v>1.4</v>
      </c>
      <c r="I116" s="77">
        <v>1.68</v>
      </c>
      <c r="J116" s="77">
        <v>2.23</v>
      </c>
      <c r="K116" s="77">
        <v>2.57</v>
      </c>
      <c r="L116" s="24">
        <f>L117</f>
        <v>82</v>
      </c>
      <c r="M116" s="24">
        <f>M117</f>
        <v>1924139.8399999996</v>
      </c>
      <c r="N116" s="24">
        <f>N117</f>
        <v>0</v>
      </c>
      <c r="O116" s="24">
        <f t="shared" ref="O116:CI116" si="413">O117</f>
        <v>0</v>
      </c>
      <c r="P116" s="24">
        <f t="shared" si="413"/>
        <v>0</v>
      </c>
      <c r="Q116" s="24">
        <f t="shared" si="413"/>
        <v>0</v>
      </c>
      <c r="R116" s="64">
        <f t="shared" si="413"/>
        <v>0</v>
      </c>
      <c r="S116" s="24">
        <f t="shared" si="413"/>
        <v>0</v>
      </c>
      <c r="T116" s="24">
        <f t="shared" si="413"/>
        <v>0</v>
      </c>
      <c r="U116" s="24">
        <f t="shared" si="413"/>
        <v>0</v>
      </c>
      <c r="V116" s="64">
        <f t="shared" si="413"/>
        <v>0</v>
      </c>
      <c r="W116" s="64">
        <f t="shared" si="413"/>
        <v>0</v>
      </c>
      <c r="X116" s="24">
        <f t="shared" si="413"/>
        <v>0</v>
      </c>
      <c r="Y116" s="24">
        <f t="shared" si="413"/>
        <v>0</v>
      </c>
      <c r="Z116" s="24">
        <f t="shared" si="413"/>
        <v>0</v>
      </c>
      <c r="AA116" s="24">
        <f t="shared" si="413"/>
        <v>0</v>
      </c>
      <c r="AB116" s="24">
        <f t="shared" si="413"/>
        <v>0</v>
      </c>
      <c r="AC116" s="24">
        <f t="shared" si="413"/>
        <v>0</v>
      </c>
      <c r="AD116" s="24">
        <f>AD117</f>
        <v>0</v>
      </c>
      <c r="AE116" s="24">
        <f>AE117</f>
        <v>0</v>
      </c>
      <c r="AF116" s="64">
        <f t="shared" ref="AF116" si="414">AF117</f>
        <v>0</v>
      </c>
      <c r="AG116" s="24">
        <f t="shared" si="413"/>
        <v>0</v>
      </c>
      <c r="AH116" s="48">
        <f t="shared" si="413"/>
        <v>7</v>
      </c>
      <c r="AI116" s="47">
        <f t="shared" si="413"/>
        <v>197107.00799999997</v>
      </c>
      <c r="AJ116" s="48">
        <v>0</v>
      </c>
      <c r="AK116" s="47">
        <f t="shared" si="413"/>
        <v>0</v>
      </c>
      <c r="AL116" s="48">
        <f>AL117</f>
        <v>0</v>
      </c>
      <c r="AM116" s="48">
        <f>AM117</f>
        <v>0</v>
      </c>
      <c r="AN116" s="47">
        <f t="shared" si="413"/>
        <v>0</v>
      </c>
      <c r="AO116" s="47">
        <f t="shared" si="413"/>
        <v>0</v>
      </c>
      <c r="AP116" s="47">
        <f t="shared" si="413"/>
        <v>0</v>
      </c>
      <c r="AQ116" s="47">
        <f t="shared" si="413"/>
        <v>0</v>
      </c>
      <c r="AR116" s="47">
        <f t="shared" si="413"/>
        <v>0</v>
      </c>
      <c r="AS116" s="47">
        <f t="shared" si="413"/>
        <v>0</v>
      </c>
      <c r="AT116" s="47">
        <f t="shared" si="413"/>
        <v>0</v>
      </c>
      <c r="AU116" s="47">
        <f t="shared" si="413"/>
        <v>0</v>
      </c>
      <c r="AV116" s="47">
        <f t="shared" si="413"/>
        <v>0</v>
      </c>
      <c r="AW116" s="47">
        <f t="shared" si="413"/>
        <v>0</v>
      </c>
      <c r="AX116" s="48">
        <f t="shared" si="413"/>
        <v>1</v>
      </c>
      <c r="AY116" s="47">
        <f t="shared" si="413"/>
        <v>23465.119999999999</v>
      </c>
      <c r="AZ116" s="47">
        <f t="shared" si="413"/>
        <v>5</v>
      </c>
      <c r="BA116" s="47">
        <f t="shared" si="413"/>
        <v>117325.59999999999</v>
      </c>
      <c r="BB116" s="47">
        <f t="shared" si="413"/>
        <v>5</v>
      </c>
      <c r="BC116" s="47">
        <f t="shared" si="413"/>
        <v>117325.59999999999</v>
      </c>
      <c r="BD116" s="47">
        <f t="shared" si="413"/>
        <v>0</v>
      </c>
      <c r="BE116" s="47">
        <f t="shared" si="413"/>
        <v>0</v>
      </c>
      <c r="BF116" s="47">
        <f t="shared" si="413"/>
        <v>0</v>
      </c>
      <c r="BG116" s="47">
        <f t="shared" si="413"/>
        <v>0</v>
      </c>
      <c r="BH116" s="47">
        <f t="shared" si="413"/>
        <v>3</v>
      </c>
      <c r="BI116" s="47">
        <f t="shared" si="413"/>
        <v>70395.360000000001</v>
      </c>
      <c r="BJ116" s="47">
        <f t="shared" si="413"/>
        <v>0</v>
      </c>
      <c r="BK116" s="47">
        <f t="shared" si="413"/>
        <v>0</v>
      </c>
      <c r="BL116" s="48">
        <f>BL117</f>
        <v>11</v>
      </c>
      <c r="BM116" s="47">
        <f>BM117</f>
        <v>309739.58399999997</v>
      </c>
      <c r="BN116" s="47">
        <f>BN117</f>
        <v>0</v>
      </c>
      <c r="BO116" s="47">
        <f>BO117</f>
        <v>0</v>
      </c>
      <c r="BP116" s="47">
        <f t="shared" si="413"/>
        <v>0</v>
      </c>
      <c r="BQ116" s="47">
        <f t="shared" si="413"/>
        <v>0</v>
      </c>
      <c r="BR116" s="48">
        <f t="shared" si="413"/>
        <v>0</v>
      </c>
      <c r="BS116" s="47">
        <f t="shared" si="413"/>
        <v>0</v>
      </c>
      <c r="BT116" s="47">
        <f t="shared" si="413"/>
        <v>3</v>
      </c>
      <c r="BU116" s="47">
        <f t="shared" si="413"/>
        <v>84474.432000000001</v>
      </c>
      <c r="BV116" s="47">
        <f t="shared" si="413"/>
        <v>4</v>
      </c>
      <c r="BW116" s="47">
        <f t="shared" si="413"/>
        <v>112632.57599999999</v>
      </c>
      <c r="BX116" s="48">
        <f t="shared" si="413"/>
        <v>0</v>
      </c>
      <c r="BY116" s="47">
        <f t="shared" si="413"/>
        <v>0</v>
      </c>
      <c r="BZ116" s="47">
        <f t="shared" si="413"/>
        <v>8</v>
      </c>
      <c r="CA116" s="47">
        <f t="shared" si="413"/>
        <v>225265.15199999997</v>
      </c>
      <c r="CB116" s="47">
        <f t="shared" si="413"/>
        <v>0</v>
      </c>
      <c r="CC116" s="47">
        <f t="shared" si="413"/>
        <v>0</v>
      </c>
      <c r="CD116" s="47">
        <f t="shared" si="413"/>
        <v>3</v>
      </c>
      <c r="CE116" s="47">
        <f t="shared" si="413"/>
        <v>84474.432000000001</v>
      </c>
      <c r="CF116" s="47">
        <f t="shared" si="413"/>
        <v>1</v>
      </c>
      <c r="CG116" s="47">
        <f t="shared" si="413"/>
        <v>28158.143999999997</v>
      </c>
      <c r="CH116" s="47">
        <f t="shared" si="413"/>
        <v>4</v>
      </c>
      <c r="CI116" s="47">
        <f t="shared" si="413"/>
        <v>112632.57599999999</v>
      </c>
      <c r="CJ116" s="48">
        <f t="shared" ref="CJ116:CU116" si="415">CJ117</f>
        <v>0</v>
      </c>
      <c r="CK116" s="47">
        <f t="shared" si="415"/>
        <v>0</v>
      </c>
      <c r="CL116" s="47">
        <f t="shared" si="415"/>
        <v>0</v>
      </c>
      <c r="CM116" s="47">
        <f t="shared" si="415"/>
        <v>0</v>
      </c>
      <c r="CN116" s="48">
        <v>3</v>
      </c>
      <c r="CO116" s="47">
        <f t="shared" si="415"/>
        <v>112129.75200000001</v>
      </c>
      <c r="CP116" s="47">
        <f t="shared" si="415"/>
        <v>5</v>
      </c>
      <c r="CQ116" s="47">
        <f t="shared" si="415"/>
        <v>215376.28</v>
      </c>
      <c r="CR116" s="47">
        <f t="shared" si="415"/>
        <v>0</v>
      </c>
      <c r="CS116" s="47">
        <f t="shared" si="415"/>
        <v>0</v>
      </c>
      <c r="CT116" s="47">
        <f t="shared" si="415"/>
        <v>145</v>
      </c>
      <c r="CU116" s="47">
        <f t="shared" si="415"/>
        <v>3734641.4559999988</v>
      </c>
      <c r="CV116" s="61"/>
    </row>
    <row r="117" spans="1:100" ht="37.5" customHeight="1" x14ac:dyDescent="0.25">
      <c r="A117" s="30"/>
      <c r="B117" s="30">
        <v>79</v>
      </c>
      <c r="C117" s="76" t="s">
        <v>227</v>
      </c>
      <c r="D117" s="77">
        <v>11480</v>
      </c>
      <c r="E117" s="15">
        <v>1.46</v>
      </c>
      <c r="F117" s="31">
        <v>1</v>
      </c>
      <c r="G117" s="31"/>
      <c r="H117" s="77">
        <v>1.4</v>
      </c>
      <c r="I117" s="77">
        <v>1.68</v>
      </c>
      <c r="J117" s="77">
        <v>2.23</v>
      </c>
      <c r="K117" s="77">
        <v>2.57</v>
      </c>
      <c r="L117" s="16">
        <v>82</v>
      </c>
      <c r="M117" s="17">
        <f>SUM(L117*$D117*$E117*$F117*$H117*$M$8)</f>
        <v>1924139.8399999996</v>
      </c>
      <c r="N117" s="18">
        <v>0</v>
      </c>
      <c r="O117" s="17">
        <f t="shared" si="313"/>
        <v>0</v>
      </c>
      <c r="P117" s="18">
        <v>0</v>
      </c>
      <c r="Q117" s="17">
        <f>SUM(P117*$D117*$E117*$F117*$H117*$Q$8)</f>
        <v>0</v>
      </c>
      <c r="R117" s="16">
        <v>0</v>
      </c>
      <c r="S117" s="17">
        <f>SUM(R117*$D117*$E117*$F117*$H117*$S$8)</f>
        <v>0</v>
      </c>
      <c r="T117" s="18">
        <v>0</v>
      </c>
      <c r="U117" s="17">
        <f>SUM(T117*$D117*$E117*$F117*$H117*$U$8)</f>
        <v>0</v>
      </c>
      <c r="V117" s="16"/>
      <c r="W117" s="19">
        <f>SUM(V117*$D117*$E117*$F117*$H117*$W$8)</f>
        <v>0</v>
      </c>
      <c r="X117" s="78"/>
      <c r="Y117" s="17">
        <f t="shared" si="314"/>
        <v>0</v>
      </c>
      <c r="Z117" s="18">
        <v>0</v>
      </c>
      <c r="AA117" s="17">
        <f>SUM(Z117*$D117*$E117*$F117*$H117*$AA$8)</f>
        <v>0</v>
      </c>
      <c r="AB117" s="18">
        <v>0</v>
      </c>
      <c r="AC117" s="17">
        <f>SUM(AB117*$D117*$E117*$F117*$H117*$AC$8)</f>
        <v>0</v>
      </c>
      <c r="AD117" s="18"/>
      <c r="AE117" s="17">
        <f>SUM(AD117*$D117*$E117*$F117*$H117*$AE$8)</f>
        <v>0</v>
      </c>
      <c r="AF117" s="16">
        <v>0</v>
      </c>
      <c r="AG117" s="17">
        <f>AF117*$D117*$E117*$F117*$I117*$AG$8</f>
        <v>0</v>
      </c>
      <c r="AH117" s="20">
        <v>7</v>
      </c>
      <c r="AI117" s="17">
        <f>AH117*$D117*$E117*$F117*$I117*$AI$8</f>
        <v>197107.00799999997</v>
      </c>
      <c r="AJ117" s="21"/>
      <c r="AK117" s="17">
        <f>SUM(AJ117*$D117*$E117*$F117*$H117*$AK$8)</f>
        <v>0</v>
      </c>
      <c r="AL117" s="16"/>
      <c r="AM117" s="19">
        <f>SUM(AL117*$D117*$E117*$F117*$H117*$AM$8)</f>
        <v>0</v>
      </c>
      <c r="AN117" s="18">
        <v>0</v>
      </c>
      <c r="AO117" s="17">
        <f>SUM(AN117*$D117*$E117*$F117*$H117*$AO$8)</f>
        <v>0</v>
      </c>
      <c r="AP117" s="18">
        <v>0</v>
      </c>
      <c r="AQ117" s="17">
        <f>SUM(AP117*$D117*$E117*$F117*$H117*$AQ$8)</f>
        <v>0</v>
      </c>
      <c r="AR117" s="18"/>
      <c r="AS117" s="17">
        <f>SUM(AR117*$D117*$E117*$F117*$H117*$AS$8)</f>
        <v>0</v>
      </c>
      <c r="AT117" s="18"/>
      <c r="AU117" s="17">
        <f>SUM(AT117*$D117*$E117*$F117*$H117*$AU$8)</f>
        <v>0</v>
      </c>
      <c r="AV117" s="18"/>
      <c r="AW117" s="17">
        <f>SUM(AV117*$D117*$E117*$F117*$H117*$AW$8)</f>
        <v>0</v>
      </c>
      <c r="AX117" s="16">
        <v>1</v>
      </c>
      <c r="AY117" s="17">
        <f>SUM(AX117*$D117*$E117*$F117*$H117*$AY$8)</f>
        <v>23465.119999999999</v>
      </c>
      <c r="AZ117" s="18">
        <v>5</v>
      </c>
      <c r="BA117" s="17">
        <f>SUM(AZ117*$D117*$E117*$F117*$H117*$BA$8)</f>
        <v>117325.59999999999</v>
      </c>
      <c r="BB117" s="18">
        <v>5</v>
      </c>
      <c r="BC117" s="17">
        <f>SUM(BB117*$D117*$E117*$F117*$H117*$BC$8)</f>
        <v>117325.59999999999</v>
      </c>
      <c r="BD117" s="18">
        <v>0</v>
      </c>
      <c r="BE117" s="17">
        <f>SUM(BD117*$D117*$E117*$F117*$H117*$BE$8)</f>
        <v>0</v>
      </c>
      <c r="BF117" s="18"/>
      <c r="BG117" s="17">
        <f>SUM(BF117*$D117*$E117*$F117*$H117*$BG$8)</f>
        <v>0</v>
      </c>
      <c r="BH117" s="18">
        <v>3</v>
      </c>
      <c r="BI117" s="17">
        <f>SUM(BH117*$D117*$E117*$F117*$H117*$BI$8)</f>
        <v>70395.360000000001</v>
      </c>
      <c r="BJ117" s="18">
        <v>0</v>
      </c>
      <c r="BK117" s="17">
        <f>BJ117*$D117*$E117*$F117*$I117*$BK$8</f>
        <v>0</v>
      </c>
      <c r="BL117" s="20">
        <v>11</v>
      </c>
      <c r="BM117" s="17">
        <f>BL117*$D117*$E117*$F117*$I117*$BM$8</f>
        <v>309739.58399999997</v>
      </c>
      <c r="BN117" s="32"/>
      <c r="BO117" s="17">
        <f>BN117*$D117*$E117*$F117*$I117*$BO$8</f>
        <v>0</v>
      </c>
      <c r="BP117" s="18">
        <v>0</v>
      </c>
      <c r="BQ117" s="17">
        <f>BP117*$D117*$E117*$F117*$I117*$BQ$8</f>
        <v>0</v>
      </c>
      <c r="BR117" s="16"/>
      <c r="BS117" s="17">
        <f>BR117*$D117*$E117*$F117*$I117*$BS$8</f>
        <v>0</v>
      </c>
      <c r="BT117" s="16">
        <v>3</v>
      </c>
      <c r="BU117" s="17">
        <f>BT117*$D117*$E117*$F117*$I117*$BU$8</f>
        <v>84474.432000000001</v>
      </c>
      <c r="BV117" s="18">
        <v>4</v>
      </c>
      <c r="BW117" s="17">
        <f>BV117*$D117*$E117*$F117*$I117*$BW$8</f>
        <v>112632.57599999999</v>
      </c>
      <c r="BX117" s="20"/>
      <c r="BY117" s="17">
        <f>BX117*$D117*$E117*$F117*$I117*$BY$8</f>
        <v>0</v>
      </c>
      <c r="BZ117" s="18">
        <v>8</v>
      </c>
      <c r="CA117" s="17">
        <f>BZ117*$D117*$E117*$F117*$I117*$CA$8</f>
        <v>225265.15199999997</v>
      </c>
      <c r="CB117" s="18"/>
      <c r="CC117" s="17">
        <f>CB117*$D117*$E117*$F117*$I117*$CC$8</f>
        <v>0</v>
      </c>
      <c r="CD117" s="18">
        <v>3</v>
      </c>
      <c r="CE117" s="17">
        <f>CD117*$D117*$E117*$F117*$I117*$CE$8</f>
        <v>84474.432000000001</v>
      </c>
      <c r="CF117" s="18">
        <v>1</v>
      </c>
      <c r="CG117" s="17">
        <f>CF117*$D117*$E117*$F117*$I117*$CG$8</f>
        <v>28158.143999999997</v>
      </c>
      <c r="CH117" s="18">
        <v>4</v>
      </c>
      <c r="CI117" s="17">
        <f>CH117*$D117*$E117*$F117*$I117*$CI$8</f>
        <v>112632.57599999999</v>
      </c>
      <c r="CJ117" s="16"/>
      <c r="CK117" s="17">
        <f>CJ117*$D117*$E117*$F117*$I117*$CK$8</f>
        <v>0</v>
      </c>
      <c r="CL117" s="18"/>
      <c r="CM117" s="17">
        <f>CL117*$D117*$E117*$F117*$I117*$CM$8</f>
        <v>0</v>
      </c>
      <c r="CN117" s="20">
        <v>3</v>
      </c>
      <c r="CO117" s="17">
        <f>CN117*$D117*$E117*$F117*$J117*$CO$8</f>
        <v>112129.75200000001</v>
      </c>
      <c r="CP117" s="22">
        <v>5</v>
      </c>
      <c r="CQ117" s="17">
        <f>CP117*$D117*$E117*$F117*$K117*$CQ$8</f>
        <v>215376.28</v>
      </c>
      <c r="CR117" s="17"/>
      <c r="CS117" s="17">
        <f>CR117*D117*E117*F117</f>
        <v>0</v>
      </c>
      <c r="CT117" s="62">
        <f>SUM(N117+L117+X117+P117+R117+Z117+V117+T117+AB117+AF117+AD117+AH117+AJ117+AN117+BJ117+BP117+AL117+AX117+AZ117+CB117+CD117+BZ117+CF117+CH117+BT117+BV117+AP117+AR117+AT117+AV117+BL117+BN117+BR117+BB117+BD117+BF117+BH117+BX117+CJ117+CL117+CN117+CP117+CR117)</f>
        <v>145</v>
      </c>
      <c r="CU117" s="62">
        <f>SUM(O117+M117+Y117+Q117+S117+AA117+W117+U117+AC117+AG117+AE117+AI117+AK117+AO117+BK117+BQ117+AM117+AY117+BA117+CC117+CE117+CA117+CG117+CI117+BU117+BW117+AQ117+AS117+AU117+AW117+BM117+BO117+BS117+BC117+BE117+BG117+BI117+BY117+CK117+CM117+CO117+CQ117+CS117)</f>
        <v>3734641.4559999988</v>
      </c>
      <c r="CV117" s="61">
        <f>SUM(CT117*F117)</f>
        <v>145</v>
      </c>
    </row>
    <row r="118" spans="1:100" x14ac:dyDescent="0.25">
      <c r="A118" s="30">
        <v>25</v>
      </c>
      <c r="B118" s="30"/>
      <c r="C118" s="75" t="s">
        <v>228</v>
      </c>
      <c r="D118" s="77">
        <v>11480</v>
      </c>
      <c r="E118" s="46">
        <v>1.88</v>
      </c>
      <c r="F118" s="40">
        <v>1</v>
      </c>
      <c r="G118" s="40"/>
      <c r="H118" s="77">
        <v>1.4</v>
      </c>
      <c r="I118" s="77">
        <v>1.68</v>
      </c>
      <c r="J118" s="77">
        <v>2.23</v>
      </c>
      <c r="K118" s="77">
        <v>2.57</v>
      </c>
      <c r="L118" s="24">
        <f t="shared" ref="L118" si="416">SUM(L119:L121)</f>
        <v>0</v>
      </c>
      <c r="M118" s="24">
        <f>SUM(M119:M121)</f>
        <v>0</v>
      </c>
      <c r="N118" s="24">
        <f t="shared" ref="N118:BR118" si="417">SUM(N119:N121)</f>
        <v>0</v>
      </c>
      <c r="O118" s="24">
        <f t="shared" si="417"/>
        <v>0</v>
      </c>
      <c r="P118" s="24">
        <f t="shared" si="417"/>
        <v>0</v>
      </c>
      <c r="Q118" s="24">
        <f>SUM(Q119:Q121)</f>
        <v>0</v>
      </c>
      <c r="R118" s="64">
        <f t="shared" ref="R118" si="418">SUM(R119:R121)</f>
        <v>0</v>
      </c>
      <c r="S118" s="24">
        <f>SUM(S119:S121)</f>
        <v>0</v>
      </c>
      <c r="T118" s="24">
        <f t="shared" ref="T118" si="419">SUM(T119:T121)</f>
        <v>0</v>
      </c>
      <c r="U118" s="24">
        <f>SUM(U119:U121)</f>
        <v>0</v>
      </c>
      <c r="V118" s="64">
        <f t="shared" ref="V118" si="420">SUM(V119:V121)</f>
        <v>0</v>
      </c>
      <c r="W118" s="64">
        <f>SUM(W119:W121)</f>
        <v>0</v>
      </c>
      <c r="X118" s="24">
        <f t="shared" ref="X118" si="421">SUM(X119:X121)</f>
        <v>0</v>
      </c>
      <c r="Y118" s="24">
        <f t="shared" si="417"/>
        <v>0</v>
      </c>
      <c r="Z118" s="24">
        <f t="shared" si="417"/>
        <v>0</v>
      </c>
      <c r="AA118" s="24">
        <f t="shared" si="417"/>
        <v>0</v>
      </c>
      <c r="AB118" s="24">
        <f t="shared" si="417"/>
        <v>0</v>
      </c>
      <c r="AC118" s="24">
        <f t="shared" si="417"/>
        <v>0</v>
      </c>
      <c r="AD118" s="24">
        <f t="shared" si="417"/>
        <v>0</v>
      </c>
      <c r="AE118" s="24">
        <f>SUM(AE119:AE121)</f>
        <v>0</v>
      </c>
      <c r="AF118" s="64">
        <f t="shared" ref="AF118" si="422">SUM(AF119:AF121)</f>
        <v>0</v>
      </c>
      <c r="AG118" s="24">
        <f t="shared" si="417"/>
        <v>0</v>
      </c>
      <c r="AH118" s="48">
        <f t="shared" si="417"/>
        <v>0</v>
      </c>
      <c r="AI118" s="47">
        <f t="shared" si="417"/>
        <v>0</v>
      </c>
      <c r="AJ118" s="48">
        <v>0</v>
      </c>
      <c r="AK118" s="47">
        <f t="shared" si="417"/>
        <v>0</v>
      </c>
      <c r="AL118" s="48">
        <f t="shared" si="417"/>
        <v>0</v>
      </c>
      <c r="AM118" s="48">
        <f>SUM(AM119:AM121)</f>
        <v>0</v>
      </c>
      <c r="AN118" s="47">
        <f t="shared" ref="AN118" si="423">SUM(AN119:AN121)</f>
        <v>0</v>
      </c>
      <c r="AO118" s="47">
        <f t="shared" si="417"/>
        <v>0</v>
      </c>
      <c r="AP118" s="47">
        <f t="shared" si="417"/>
        <v>0</v>
      </c>
      <c r="AQ118" s="47">
        <f>SUM(AQ119:AQ121)</f>
        <v>0</v>
      </c>
      <c r="AR118" s="47">
        <f t="shared" ref="AR118" si="424">SUM(AR119:AR121)</f>
        <v>0</v>
      </c>
      <c r="AS118" s="47">
        <f>SUM(AS119:AS121)</f>
        <v>0</v>
      </c>
      <c r="AT118" s="47">
        <f t="shared" ref="AT118" si="425">SUM(AT119:AT121)</f>
        <v>0</v>
      </c>
      <c r="AU118" s="47">
        <f>SUM(AU119:AU121)</f>
        <v>0</v>
      </c>
      <c r="AV118" s="47">
        <f t="shared" ref="AV118" si="426">SUM(AV119:AV121)</f>
        <v>0</v>
      </c>
      <c r="AW118" s="47">
        <f>SUM(AW119:AW121)</f>
        <v>0</v>
      </c>
      <c r="AX118" s="48">
        <f>SUM(AX119:AX121)</f>
        <v>0</v>
      </c>
      <c r="AY118" s="47">
        <f>SUM(AY119:AY121)</f>
        <v>0</v>
      </c>
      <c r="AZ118" s="47">
        <f>SUM(AZ119:AZ121)</f>
        <v>0</v>
      </c>
      <c r="BA118" s="47">
        <f>SUM(BA119:BA121)</f>
        <v>0</v>
      </c>
      <c r="BB118" s="47">
        <f t="shared" ref="BB118" si="427">SUM(BB119:BB121)</f>
        <v>0</v>
      </c>
      <c r="BC118" s="47">
        <f>SUM(BC119:BC121)</f>
        <v>0</v>
      </c>
      <c r="BD118" s="47">
        <f t="shared" ref="BD118" si="428">SUM(BD119:BD121)</f>
        <v>0</v>
      </c>
      <c r="BE118" s="47">
        <f>SUM(BE119:BE121)</f>
        <v>0</v>
      </c>
      <c r="BF118" s="47">
        <f t="shared" ref="BF118" si="429">SUM(BF119:BF121)</f>
        <v>0</v>
      </c>
      <c r="BG118" s="47">
        <f>SUM(BG119:BG121)</f>
        <v>0</v>
      </c>
      <c r="BH118" s="47">
        <f>SUM(BH119:BH121)</f>
        <v>0</v>
      </c>
      <c r="BI118" s="47">
        <f>SUM(BI119:BI121)</f>
        <v>0</v>
      </c>
      <c r="BJ118" s="47">
        <f t="shared" ref="BJ118" si="430">SUM(BJ119:BJ121)</f>
        <v>5</v>
      </c>
      <c r="BK118" s="47">
        <f t="shared" si="417"/>
        <v>177434.88</v>
      </c>
      <c r="BL118" s="48">
        <f t="shared" si="417"/>
        <v>0</v>
      </c>
      <c r="BM118" s="47">
        <f>SUM(BM119:BM121)</f>
        <v>0</v>
      </c>
      <c r="BN118" s="47">
        <f t="shared" ref="BN118" si="431">SUM(BN119:BN121)</f>
        <v>0</v>
      </c>
      <c r="BO118" s="47">
        <f>SUM(BO119:BO121)</f>
        <v>0</v>
      </c>
      <c r="BP118" s="47">
        <f t="shared" ref="BP118" si="432">SUM(BP119:BP121)</f>
        <v>0</v>
      </c>
      <c r="BQ118" s="47">
        <f t="shared" si="417"/>
        <v>0</v>
      </c>
      <c r="BR118" s="48">
        <f t="shared" si="417"/>
        <v>0</v>
      </c>
      <c r="BS118" s="47">
        <f>SUM(BS119:BS121)</f>
        <v>0</v>
      </c>
      <c r="BT118" s="47">
        <f t="shared" ref="BT118:BX118" si="433">SUM(BT119:BT121)</f>
        <v>1</v>
      </c>
      <c r="BU118" s="47">
        <f t="shared" si="433"/>
        <v>83124.383999999991</v>
      </c>
      <c r="BV118" s="47">
        <f t="shared" si="433"/>
        <v>0</v>
      </c>
      <c r="BW118" s="47">
        <f t="shared" si="433"/>
        <v>0</v>
      </c>
      <c r="BX118" s="48">
        <f t="shared" si="433"/>
        <v>0</v>
      </c>
      <c r="BY118" s="47">
        <f>SUM(BY119:BY121)</f>
        <v>0</v>
      </c>
      <c r="BZ118" s="47">
        <f>SUM(BZ119:BZ121)</f>
        <v>0</v>
      </c>
      <c r="CA118" s="47">
        <f>SUM(CA119:CA121)</f>
        <v>0</v>
      </c>
      <c r="CB118" s="47">
        <f t="shared" ref="CB118:CU118" si="434">SUM(CB119:CB121)</f>
        <v>0</v>
      </c>
      <c r="CC118" s="47">
        <f t="shared" si="434"/>
        <v>0</v>
      </c>
      <c r="CD118" s="47">
        <f t="shared" si="434"/>
        <v>0</v>
      </c>
      <c r="CE118" s="47">
        <f t="shared" si="434"/>
        <v>0</v>
      </c>
      <c r="CF118" s="47">
        <f t="shared" si="434"/>
        <v>0</v>
      </c>
      <c r="CG118" s="47">
        <f t="shared" si="434"/>
        <v>0</v>
      </c>
      <c r="CH118" s="47">
        <f t="shared" si="434"/>
        <v>0</v>
      </c>
      <c r="CI118" s="47">
        <f t="shared" si="434"/>
        <v>0</v>
      </c>
      <c r="CJ118" s="48">
        <f t="shared" si="434"/>
        <v>0</v>
      </c>
      <c r="CK118" s="47">
        <f t="shared" si="434"/>
        <v>0</v>
      </c>
      <c r="CL118" s="47">
        <f t="shared" si="434"/>
        <v>0</v>
      </c>
      <c r="CM118" s="47">
        <f t="shared" si="434"/>
        <v>0</v>
      </c>
      <c r="CN118" s="48">
        <v>0</v>
      </c>
      <c r="CO118" s="47">
        <f t="shared" si="434"/>
        <v>0</v>
      </c>
      <c r="CP118" s="47">
        <f t="shared" si="434"/>
        <v>0</v>
      </c>
      <c r="CQ118" s="47">
        <f t="shared" si="434"/>
        <v>0</v>
      </c>
      <c r="CR118" s="47">
        <f t="shared" si="434"/>
        <v>0</v>
      </c>
      <c r="CS118" s="47">
        <f t="shared" si="434"/>
        <v>0</v>
      </c>
      <c r="CT118" s="47">
        <f t="shared" si="434"/>
        <v>6</v>
      </c>
      <c r="CU118" s="47">
        <f t="shared" si="434"/>
        <v>260559.264</v>
      </c>
      <c r="CV118" s="61"/>
    </row>
    <row r="119" spans="1:100" ht="30" x14ac:dyDescent="0.25">
      <c r="A119" s="30"/>
      <c r="B119" s="30">
        <v>80</v>
      </c>
      <c r="C119" s="84" t="s">
        <v>229</v>
      </c>
      <c r="D119" s="77">
        <v>11480</v>
      </c>
      <c r="E119" s="15">
        <v>1.84</v>
      </c>
      <c r="F119" s="31">
        <v>1</v>
      </c>
      <c r="G119" s="31"/>
      <c r="H119" s="77">
        <v>1.4</v>
      </c>
      <c r="I119" s="77">
        <v>1.68</v>
      </c>
      <c r="J119" s="77">
        <v>2.23</v>
      </c>
      <c r="K119" s="77">
        <v>2.57</v>
      </c>
      <c r="L119" s="18"/>
      <c r="M119" s="17">
        <f>SUM(L119*$D119*$E119*$F119*$H119*$M$8)</f>
        <v>0</v>
      </c>
      <c r="N119" s="18"/>
      <c r="O119" s="17">
        <f t="shared" si="313"/>
        <v>0</v>
      </c>
      <c r="P119" s="18"/>
      <c r="Q119" s="17">
        <f>SUM(P119*$D119*$E119*$F119*$H119*$Q$8)</f>
        <v>0</v>
      </c>
      <c r="R119" s="16"/>
      <c r="S119" s="17">
        <f>SUM(R119*$D119*$E119*$F119*$H119*$S$8)</f>
        <v>0</v>
      </c>
      <c r="T119" s="18"/>
      <c r="U119" s="17">
        <f>SUM(T119*$D119*$E119*$F119*$H119*$U$8)</f>
        <v>0</v>
      </c>
      <c r="V119" s="16"/>
      <c r="W119" s="19">
        <f>SUM(V119*$D119*$E119*$F119*$H119*$W$8)</f>
        <v>0</v>
      </c>
      <c r="X119" s="78"/>
      <c r="Y119" s="17">
        <f t="shared" si="314"/>
        <v>0</v>
      </c>
      <c r="Z119" s="18"/>
      <c r="AA119" s="17">
        <f>SUM(Z119*$D119*$E119*$F119*$H119*$AA$8)</f>
        <v>0</v>
      </c>
      <c r="AB119" s="18"/>
      <c r="AC119" s="17">
        <f>SUM(AB119*$D119*$E119*$F119*$H119*$AC$8)</f>
        <v>0</v>
      </c>
      <c r="AD119" s="18"/>
      <c r="AE119" s="17">
        <f>SUM(AD119*$D119*$E119*$F119*$H119*$AE$8)</f>
        <v>0</v>
      </c>
      <c r="AF119" s="16"/>
      <c r="AG119" s="17">
        <f>AF119*$D119*$E119*$F119*$I119*$AG$8</f>
        <v>0</v>
      </c>
      <c r="AH119" s="16"/>
      <c r="AI119" s="17">
        <f>AH119*$D119*$E119*$F119*$I119*$AI$8</f>
        <v>0</v>
      </c>
      <c r="AJ119" s="21"/>
      <c r="AK119" s="17">
        <f>SUM(AJ119*$D119*$E119*$F119*$H119*$AK$8)</f>
        <v>0</v>
      </c>
      <c r="AL119" s="16"/>
      <c r="AM119" s="19">
        <f>SUM(AL119*$D119*$E119*$F119*$H119*$AM$8)</f>
        <v>0</v>
      </c>
      <c r="AN119" s="18"/>
      <c r="AO119" s="17">
        <f>SUM(AN119*$D119*$E119*$F119*$H119*$AO$8)</f>
        <v>0</v>
      </c>
      <c r="AP119" s="18"/>
      <c r="AQ119" s="17">
        <f>SUM(AP119*$D119*$E119*$F119*$H119*$AQ$8)</f>
        <v>0</v>
      </c>
      <c r="AR119" s="18"/>
      <c r="AS119" s="17">
        <f>SUM(AR119*$D119*$E119*$F119*$H119*$AS$8)</f>
        <v>0</v>
      </c>
      <c r="AT119" s="18"/>
      <c r="AU119" s="17">
        <f>SUM(AT119*$D119*$E119*$F119*$H119*$AU$8)</f>
        <v>0</v>
      </c>
      <c r="AV119" s="18"/>
      <c r="AW119" s="17">
        <f>SUM(AV119*$D119*$E119*$F119*$H119*$AW$8)</f>
        <v>0</v>
      </c>
      <c r="AX119" s="16"/>
      <c r="AY119" s="17">
        <f>SUM(AX119*$D119*$E119*$F119*$H119*$AY$8)</f>
        <v>0</v>
      </c>
      <c r="AZ119" s="18"/>
      <c r="BA119" s="17">
        <f>SUM(AZ119*$D119*$E119*$F119*$H119*$BA$8)</f>
        <v>0</v>
      </c>
      <c r="BB119" s="18"/>
      <c r="BC119" s="17">
        <f>SUM(BB119*$D119*$E119*$F119*$H119*$BC$8)</f>
        <v>0</v>
      </c>
      <c r="BD119" s="18"/>
      <c r="BE119" s="17">
        <f>SUM(BD119*$D119*$E119*$F119*$H119*$BE$8)</f>
        <v>0</v>
      </c>
      <c r="BF119" s="18"/>
      <c r="BG119" s="17">
        <f>SUM(BF119*$D119*$E119*$F119*$H119*$BG$8)</f>
        <v>0</v>
      </c>
      <c r="BH119" s="18"/>
      <c r="BI119" s="17">
        <f>SUM(BH119*$D119*$E119*$F119*$H119*$BI$8)</f>
        <v>0</v>
      </c>
      <c r="BJ119" s="18">
        <v>5</v>
      </c>
      <c r="BK119" s="17">
        <f>BJ119*$D119*$E119*$F119*$I119*$BK$8</f>
        <v>177434.88</v>
      </c>
      <c r="BL119" s="16"/>
      <c r="BM119" s="17">
        <f>BL119*$D119*$E119*$F119*$I119*$BM$8</f>
        <v>0</v>
      </c>
      <c r="BN119" s="32"/>
      <c r="BO119" s="17">
        <f>BN119*$D119*$E119*$F119*$I119*$BO$8</f>
        <v>0</v>
      </c>
      <c r="BP119" s="18"/>
      <c r="BQ119" s="17">
        <f>BP119*$D119*$E119*$F119*$I119*$BQ$8</f>
        <v>0</v>
      </c>
      <c r="BR119" s="16"/>
      <c r="BS119" s="17">
        <f>BR119*$D119*$E119*$F119*$I119*$BS$8</f>
        <v>0</v>
      </c>
      <c r="BT119" s="16"/>
      <c r="BU119" s="17">
        <f>BT119*$D119*$E119*$F119*$I119*$BU$8</f>
        <v>0</v>
      </c>
      <c r="BV119" s="18"/>
      <c r="BW119" s="17">
        <f>BV119*$D119*$E119*$F119*$I119*$BW$8</f>
        <v>0</v>
      </c>
      <c r="BX119" s="16"/>
      <c r="BY119" s="17">
        <f>BX119*$D119*$E119*$F119*$I119*$BY$8</f>
        <v>0</v>
      </c>
      <c r="BZ119" s="18"/>
      <c r="CA119" s="17">
        <f>BZ119*$D119*$E119*$F119*$I119*$CA$8</f>
        <v>0</v>
      </c>
      <c r="CB119" s="18"/>
      <c r="CC119" s="17">
        <f>CB119*$D119*$E119*$F119*$I119*$CC$8</f>
        <v>0</v>
      </c>
      <c r="CD119" s="18"/>
      <c r="CE119" s="17">
        <f>CD119*$D119*$E119*$F119*$I119*$CE$8</f>
        <v>0</v>
      </c>
      <c r="CF119" s="18"/>
      <c r="CG119" s="17">
        <f>CF119*$D119*$E119*$F119*$I119*$CG$8</f>
        <v>0</v>
      </c>
      <c r="CH119" s="18"/>
      <c r="CI119" s="17">
        <f>CH119*$D119*$E119*$F119*$I119*$CI$8</f>
        <v>0</v>
      </c>
      <c r="CJ119" s="16"/>
      <c r="CK119" s="17">
        <f>CJ119*$D119*$E119*$F119*$I119*$CK$8</f>
        <v>0</v>
      </c>
      <c r="CL119" s="18"/>
      <c r="CM119" s="17">
        <f>CL119*$D119*$E119*$F119*$I119*$CM$8</f>
        <v>0</v>
      </c>
      <c r="CN119" s="16"/>
      <c r="CO119" s="17">
        <f>CN119*$D119*$E119*$F119*$J119*$CO$8</f>
        <v>0</v>
      </c>
      <c r="CP119" s="18"/>
      <c r="CQ119" s="17">
        <f>CP119*$D119*$E119*$F119*$K119*$CQ$8</f>
        <v>0</v>
      </c>
      <c r="CR119" s="17"/>
      <c r="CS119" s="17">
        <f>CR119*D119*E119*F119</f>
        <v>0</v>
      </c>
      <c r="CT119" s="62">
        <f t="shared" ref="CT119:CU121" si="435">SUM(N119+L119+X119+P119+R119+Z119+V119+T119+AB119+AF119+AD119+AH119+AJ119+AN119+BJ119+BP119+AL119+AX119+AZ119+CB119+CD119+BZ119+CF119+CH119+BT119+BV119+AP119+AR119+AT119+AV119+BL119+BN119+BR119+BB119+BD119+BF119+BH119+BX119+CJ119+CL119+CN119+CP119+CR119)</f>
        <v>5</v>
      </c>
      <c r="CU119" s="62">
        <f t="shared" si="435"/>
        <v>177434.88</v>
      </c>
      <c r="CV119" s="61">
        <f>SUM(CT119*F119)</f>
        <v>5</v>
      </c>
    </row>
    <row r="120" spans="1:100" x14ac:dyDescent="0.25">
      <c r="A120" s="30"/>
      <c r="B120" s="30">
        <v>81</v>
      </c>
      <c r="C120" s="76" t="s">
        <v>230</v>
      </c>
      <c r="D120" s="77">
        <v>11480</v>
      </c>
      <c r="E120" s="15">
        <v>2.1800000000000002</v>
      </c>
      <c r="F120" s="31">
        <v>1</v>
      </c>
      <c r="G120" s="31"/>
      <c r="H120" s="77">
        <v>1.4</v>
      </c>
      <c r="I120" s="77">
        <v>1.68</v>
      </c>
      <c r="J120" s="77">
        <v>2.23</v>
      </c>
      <c r="K120" s="77">
        <v>2.57</v>
      </c>
      <c r="L120" s="18">
        <v>0</v>
      </c>
      <c r="M120" s="17">
        <f>SUM(L120*$D120*$E120*$F120*$H120*$M$8)</f>
        <v>0</v>
      </c>
      <c r="N120" s="18">
        <v>0</v>
      </c>
      <c r="O120" s="17">
        <f t="shared" si="313"/>
        <v>0</v>
      </c>
      <c r="P120" s="18">
        <v>0</v>
      </c>
      <c r="Q120" s="17">
        <f>SUM(P120*$D120*$E120*$F120*$H120*$Q$8)</f>
        <v>0</v>
      </c>
      <c r="R120" s="16">
        <v>0</v>
      </c>
      <c r="S120" s="17">
        <f>SUM(R120*$D120*$E120*$F120*$H120*$S$8)</f>
        <v>0</v>
      </c>
      <c r="T120" s="18">
        <v>0</v>
      </c>
      <c r="U120" s="17">
        <f>SUM(T120*$D120*$E120*$F120*$H120*$U$8)</f>
        <v>0</v>
      </c>
      <c r="V120" s="16"/>
      <c r="W120" s="19">
        <f>SUM(V120*$D120*$E120*$F120*$H120*$W$8)</f>
        <v>0</v>
      </c>
      <c r="X120" s="78"/>
      <c r="Y120" s="17">
        <f t="shared" si="314"/>
        <v>0</v>
      </c>
      <c r="Z120" s="18">
        <v>0</v>
      </c>
      <c r="AA120" s="17">
        <f>SUM(Z120*$D120*$E120*$F120*$H120*$AA$8)</f>
        <v>0</v>
      </c>
      <c r="AB120" s="18">
        <v>0</v>
      </c>
      <c r="AC120" s="17">
        <f>SUM(AB120*$D120*$E120*$F120*$H120*$AC$8)</f>
        <v>0</v>
      </c>
      <c r="AD120" s="18">
        <v>0</v>
      </c>
      <c r="AE120" s="17">
        <f>SUM(AD120*$D120*$E120*$F120*$H120*$AE$8)</f>
        <v>0</v>
      </c>
      <c r="AF120" s="16">
        <v>0</v>
      </c>
      <c r="AG120" s="17">
        <f>AF120*$D120*$E120*$F120*$I120*$AG$8</f>
        <v>0</v>
      </c>
      <c r="AH120" s="16">
        <v>0</v>
      </c>
      <c r="AI120" s="17">
        <f>AH120*$D120*$E120*$F120*$I120*$AI$8</f>
        <v>0</v>
      </c>
      <c r="AJ120" s="21"/>
      <c r="AK120" s="17">
        <f>SUM(AJ120*$D120*$E120*$F120*$H120*$AK$8)</f>
        <v>0</v>
      </c>
      <c r="AL120" s="16"/>
      <c r="AM120" s="19">
        <f>SUM(AL120*$D120*$E120*$F120*$H120*$AM$8)</f>
        <v>0</v>
      </c>
      <c r="AN120" s="18">
        <v>0</v>
      </c>
      <c r="AO120" s="17">
        <f>SUM(AN120*$D120*$E120*$F120*$H120*$AO$8)</f>
        <v>0</v>
      </c>
      <c r="AP120" s="18">
        <v>0</v>
      </c>
      <c r="AQ120" s="17">
        <f>SUM(AP120*$D120*$E120*$F120*$H120*$AQ$8)</f>
        <v>0</v>
      </c>
      <c r="AR120" s="18"/>
      <c r="AS120" s="17">
        <f>SUM(AR120*$D120*$E120*$F120*$H120*$AS$8)</f>
        <v>0</v>
      </c>
      <c r="AT120" s="18"/>
      <c r="AU120" s="17">
        <f>SUM(AT120*$D120*$E120*$F120*$H120*$AU$8)</f>
        <v>0</v>
      </c>
      <c r="AV120" s="18"/>
      <c r="AW120" s="17">
        <f>SUM(AV120*$D120*$E120*$F120*$H120*$AW$8)</f>
        <v>0</v>
      </c>
      <c r="AX120" s="16">
        <v>0</v>
      </c>
      <c r="AY120" s="17">
        <f>SUM(AX120*$D120*$E120*$F120*$H120*$AY$8)</f>
        <v>0</v>
      </c>
      <c r="AZ120" s="18"/>
      <c r="BA120" s="17">
        <f>SUM(AZ120*$D120*$E120*$F120*$H120*$BA$8)</f>
        <v>0</v>
      </c>
      <c r="BB120" s="18">
        <v>0</v>
      </c>
      <c r="BC120" s="17">
        <f>SUM(BB120*$D120*$E120*$F120*$H120*$BC$8)</f>
        <v>0</v>
      </c>
      <c r="BD120" s="18">
        <v>0</v>
      </c>
      <c r="BE120" s="17">
        <f>SUM(BD120*$D120*$E120*$F120*$H120*$BE$8)</f>
        <v>0</v>
      </c>
      <c r="BF120" s="18">
        <v>0</v>
      </c>
      <c r="BG120" s="17">
        <f>SUM(BF120*$D120*$E120*$F120*$H120*$BG$8)</f>
        <v>0</v>
      </c>
      <c r="BH120" s="18"/>
      <c r="BI120" s="17">
        <f>SUM(BH120*$D120*$E120*$F120*$H120*$BI$8)</f>
        <v>0</v>
      </c>
      <c r="BJ120" s="18">
        <v>0</v>
      </c>
      <c r="BK120" s="17">
        <f>BJ120*$D120*$E120*$F120*$I120*$BK$8</f>
        <v>0</v>
      </c>
      <c r="BL120" s="16">
        <v>0</v>
      </c>
      <c r="BM120" s="17">
        <f>BL120*$D120*$E120*$F120*$I120*$BM$8</f>
        <v>0</v>
      </c>
      <c r="BN120" s="32">
        <v>0</v>
      </c>
      <c r="BO120" s="17">
        <f>BN120*$D120*$E120*$F120*$I120*$BO$8</f>
        <v>0</v>
      </c>
      <c r="BP120" s="18">
        <v>0</v>
      </c>
      <c r="BQ120" s="17">
        <f>BP120*$D120*$E120*$F120*$I120*$BQ$8</f>
        <v>0</v>
      </c>
      <c r="BR120" s="16">
        <v>0</v>
      </c>
      <c r="BS120" s="17">
        <f>BR120*$D120*$E120*$F120*$I120*$BS$8</f>
        <v>0</v>
      </c>
      <c r="BT120" s="16">
        <v>0</v>
      </c>
      <c r="BU120" s="17">
        <f>BT120*$D120*$E120*$F120*$I120*$BU$8</f>
        <v>0</v>
      </c>
      <c r="BV120" s="18"/>
      <c r="BW120" s="17">
        <f>BV120*$D120*$E120*$F120*$I120*$BW$8</f>
        <v>0</v>
      </c>
      <c r="BX120" s="16"/>
      <c r="BY120" s="17">
        <f>BX120*$D120*$E120*$F120*$I120*$BY$8</f>
        <v>0</v>
      </c>
      <c r="BZ120" s="18">
        <v>0</v>
      </c>
      <c r="CA120" s="17">
        <f>BZ120*$D120*$E120*$F120*$I120*$CA$8</f>
        <v>0</v>
      </c>
      <c r="CB120" s="18">
        <v>0</v>
      </c>
      <c r="CC120" s="17">
        <f>CB120*$D120*$E120*$F120*$I120*$CC$8</f>
        <v>0</v>
      </c>
      <c r="CD120" s="18">
        <v>0</v>
      </c>
      <c r="CE120" s="17">
        <f>CD120*$D120*$E120*$F120*$I120*$CE$8</f>
        <v>0</v>
      </c>
      <c r="CF120" s="18">
        <v>0</v>
      </c>
      <c r="CG120" s="17">
        <f>CF120*$D120*$E120*$F120*$I120*$CG$8</f>
        <v>0</v>
      </c>
      <c r="CH120" s="18"/>
      <c r="CI120" s="17">
        <f>CH120*$D120*$E120*$F120*$I120*$CI$8</f>
        <v>0</v>
      </c>
      <c r="CJ120" s="16"/>
      <c r="CK120" s="17">
        <f>CJ120*$D120*$E120*$F120*$I120*$CK$8</f>
        <v>0</v>
      </c>
      <c r="CL120" s="18">
        <v>0</v>
      </c>
      <c r="CM120" s="17">
        <f>CL120*$D120*$E120*$F120*$I120*$CM$8</f>
        <v>0</v>
      </c>
      <c r="CN120" s="16">
        <v>0</v>
      </c>
      <c r="CO120" s="17">
        <f>CN120*$D120*$E120*$F120*$J120*$CO$8</f>
        <v>0</v>
      </c>
      <c r="CP120" s="18">
        <v>0</v>
      </c>
      <c r="CQ120" s="17">
        <f>CP120*$D120*$E120*$F120*$K120*$CQ$8</f>
        <v>0</v>
      </c>
      <c r="CR120" s="17"/>
      <c r="CS120" s="17">
        <f>CR120*D120*E120*F120</f>
        <v>0</v>
      </c>
      <c r="CT120" s="62">
        <f t="shared" si="435"/>
        <v>0</v>
      </c>
      <c r="CU120" s="62">
        <f t="shared" si="435"/>
        <v>0</v>
      </c>
      <c r="CV120" s="61">
        <f>SUM(CT120*F120)</f>
        <v>0</v>
      </c>
    </row>
    <row r="121" spans="1:100" x14ac:dyDescent="0.25">
      <c r="A121" s="30"/>
      <c r="B121" s="30">
        <v>82</v>
      </c>
      <c r="C121" s="76" t="s">
        <v>231</v>
      </c>
      <c r="D121" s="77">
        <v>11480</v>
      </c>
      <c r="E121" s="15">
        <v>4.3099999999999996</v>
      </c>
      <c r="F121" s="31">
        <v>1</v>
      </c>
      <c r="G121" s="31"/>
      <c r="H121" s="77">
        <v>1.4</v>
      </c>
      <c r="I121" s="77">
        <v>1.68</v>
      </c>
      <c r="J121" s="77">
        <v>2.23</v>
      </c>
      <c r="K121" s="77">
        <v>2.57</v>
      </c>
      <c r="L121" s="18"/>
      <c r="M121" s="17">
        <f>SUM(L121*$D121*$E121*$F121*$H121*$M$8)</f>
        <v>0</v>
      </c>
      <c r="N121" s="18"/>
      <c r="O121" s="17">
        <f t="shared" si="313"/>
        <v>0</v>
      </c>
      <c r="P121" s="18">
        <v>0</v>
      </c>
      <c r="Q121" s="17">
        <f>SUM(P121*$D121*$E121*$F121*$H121*$Q$8)</f>
        <v>0</v>
      </c>
      <c r="R121" s="16">
        <v>0</v>
      </c>
      <c r="S121" s="17">
        <f>SUM(R121*$D121*$E121*$F121*$H121*$S$8)</f>
        <v>0</v>
      </c>
      <c r="T121" s="18">
        <v>0</v>
      </c>
      <c r="U121" s="17">
        <f>SUM(T121*$D121*$E121*$F121*$H121*$U$8)</f>
        <v>0</v>
      </c>
      <c r="V121" s="16"/>
      <c r="W121" s="19">
        <f>SUM(V121*$D121*$E121*$F121*$H121*$W$8)</f>
        <v>0</v>
      </c>
      <c r="X121" s="78"/>
      <c r="Y121" s="17">
        <f t="shared" si="314"/>
        <v>0</v>
      </c>
      <c r="Z121" s="18">
        <v>0</v>
      </c>
      <c r="AA121" s="17">
        <f>SUM(Z121*$D121*$E121*$F121*$H121*$AA$8)</f>
        <v>0</v>
      </c>
      <c r="AB121" s="18">
        <v>0</v>
      </c>
      <c r="AC121" s="17">
        <f>SUM(AB121*$D121*$E121*$F121*$H121*$AC$8)</f>
        <v>0</v>
      </c>
      <c r="AD121" s="18">
        <v>0</v>
      </c>
      <c r="AE121" s="17">
        <f>SUM(AD121*$D121*$E121*$F121*$H121*$AE$8)</f>
        <v>0</v>
      </c>
      <c r="AF121" s="16">
        <v>0</v>
      </c>
      <c r="AG121" s="17">
        <f>AF121*$D121*$E121*$F121*$I121*$AG$8</f>
        <v>0</v>
      </c>
      <c r="AH121" s="16">
        <v>0</v>
      </c>
      <c r="AI121" s="17">
        <f>AH121*$D121*$E121*$F121*$I121*$AI$8</f>
        <v>0</v>
      </c>
      <c r="AJ121" s="21"/>
      <c r="AK121" s="17">
        <f>SUM(AJ121*$D121*$E121*$F121*$H121*$AK$8)</f>
        <v>0</v>
      </c>
      <c r="AL121" s="16"/>
      <c r="AM121" s="19">
        <f>SUM(AL121*$D121*$E121*$F121*$H121*$AM$8)</f>
        <v>0</v>
      </c>
      <c r="AN121" s="18">
        <v>0</v>
      </c>
      <c r="AO121" s="17">
        <f>SUM(AN121*$D121*$E121*$F121*$H121*$AO$8)</f>
        <v>0</v>
      </c>
      <c r="AP121" s="18">
        <v>0</v>
      </c>
      <c r="AQ121" s="17">
        <f>SUM(AP121*$D121*$E121*$F121*$H121*$AQ$8)</f>
        <v>0</v>
      </c>
      <c r="AR121" s="18"/>
      <c r="AS121" s="17">
        <f>SUM(AR121*$D121*$E121*$F121*$H121*$AS$8)</f>
        <v>0</v>
      </c>
      <c r="AT121" s="18"/>
      <c r="AU121" s="17">
        <f>SUM(AT121*$D121*$E121*$F121*$H121*$AU$8)</f>
        <v>0</v>
      </c>
      <c r="AV121" s="18"/>
      <c r="AW121" s="17">
        <f>SUM(AV121*$D121*$E121*$F121*$H121*$AW$8)</f>
        <v>0</v>
      </c>
      <c r="AX121" s="16">
        <v>0</v>
      </c>
      <c r="AY121" s="17">
        <f>SUM(AX121*$D121*$E121*$F121*$H121*$AY$8)</f>
        <v>0</v>
      </c>
      <c r="AZ121" s="18">
        <v>0</v>
      </c>
      <c r="BA121" s="17">
        <f>SUM(AZ121*$D121*$E121*$F121*$H121*$BA$8)</f>
        <v>0</v>
      </c>
      <c r="BB121" s="18">
        <v>0</v>
      </c>
      <c r="BC121" s="17">
        <f>SUM(BB121*$D121*$E121*$F121*$H121*$BC$8)</f>
        <v>0</v>
      </c>
      <c r="BD121" s="18">
        <v>0</v>
      </c>
      <c r="BE121" s="17">
        <f>SUM(BD121*$D121*$E121*$F121*$H121*$BE$8)</f>
        <v>0</v>
      </c>
      <c r="BF121" s="18">
        <v>0</v>
      </c>
      <c r="BG121" s="17">
        <f>SUM(BF121*$D121*$E121*$F121*$H121*$BG$8)</f>
        <v>0</v>
      </c>
      <c r="BH121" s="18"/>
      <c r="BI121" s="17">
        <f>SUM(BH121*$D121*$E121*$F121*$H121*$BI$8)</f>
        <v>0</v>
      </c>
      <c r="BJ121" s="18">
        <v>0</v>
      </c>
      <c r="BK121" s="17">
        <f>BJ121*$D121*$E121*$F121*$I121*$BK$8</f>
        <v>0</v>
      </c>
      <c r="BL121" s="16">
        <v>0</v>
      </c>
      <c r="BM121" s="17">
        <f>BL121*$D121*$E121*$F121*$I121*$BM$8</f>
        <v>0</v>
      </c>
      <c r="BN121" s="32"/>
      <c r="BO121" s="17">
        <f>BN121*$D121*$E121*$F121*$I121*$BO$8</f>
        <v>0</v>
      </c>
      <c r="BP121" s="18">
        <v>0</v>
      </c>
      <c r="BQ121" s="17">
        <f>BP121*$D121*$E121*$F121*$I121*$BQ$8</f>
        <v>0</v>
      </c>
      <c r="BR121" s="16">
        <v>0</v>
      </c>
      <c r="BS121" s="17">
        <f>BR121*$D121*$E121*$F121*$I121*$BS$8</f>
        <v>0</v>
      </c>
      <c r="BT121" s="16">
        <v>1</v>
      </c>
      <c r="BU121" s="17">
        <f>BT121*$D121*$E121*$F121*$I121*$BU$8</f>
        <v>83124.383999999991</v>
      </c>
      <c r="BV121" s="18"/>
      <c r="BW121" s="17">
        <f>BV121*$D121*$E121*$F121*$I121*$BW$8</f>
        <v>0</v>
      </c>
      <c r="BX121" s="16"/>
      <c r="BY121" s="17">
        <f>BX121*$D121*$E121*$F121*$I121*$BY$8</f>
        <v>0</v>
      </c>
      <c r="BZ121" s="18">
        <v>0</v>
      </c>
      <c r="CA121" s="17">
        <f>BZ121*$D121*$E121*$F121*$I121*$CA$8</f>
        <v>0</v>
      </c>
      <c r="CB121" s="18">
        <v>0</v>
      </c>
      <c r="CC121" s="17">
        <f>CB121*$D121*$E121*$F121*$I121*$CC$8</f>
        <v>0</v>
      </c>
      <c r="CD121" s="18">
        <v>0</v>
      </c>
      <c r="CE121" s="17">
        <f>CD121*$D121*$E121*$F121*$I121*$CE$8</f>
        <v>0</v>
      </c>
      <c r="CF121" s="18">
        <v>0</v>
      </c>
      <c r="CG121" s="17">
        <f>CF121*$D121*$E121*$F121*$I121*$CG$8</f>
        <v>0</v>
      </c>
      <c r="CH121" s="18"/>
      <c r="CI121" s="17">
        <f>CH121*$D121*$E121*$F121*$I121*$CI$8</f>
        <v>0</v>
      </c>
      <c r="CJ121" s="16"/>
      <c r="CK121" s="17">
        <f>CJ121*$D121*$E121*$F121*$I121*$CK$8</f>
        <v>0</v>
      </c>
      <c r="CL121" s="18">
        <v>0</v>
      </c>
      <c r="CM121" s="17">
        <f>CL121*$D121*$E121*$F121*$I121*$CM$8</f>
        <v>0</v>
      </c>
      <c r="CN121" s="16">
        <v>0</v>
      </c>
      <c r="CO121" s="17">
        <f>CN121*$D121*$E121*$F121*$J121*$CO$8</f>
        <v>0</v>
      </c>
      <c r="CP121" s="18">
        <v>0</v>
      </c>
      <c r="CQ121" s="17">
        <f>CP121*$D121*$E121*$F121*$K121*$CQ$8</f>
        <v>0</v>
      </c>
      <c r="CR121" s="17"/>
      <c r="CS121" s="17">
        <f>CR121*D121*E121*F121</f>
        <v>0</v>
      </c>
      <c r="CT121" s="62">
        <f t="shared" si="435"/>
        <v>1</v>
      </c>
      <c r="CU121" s="62">
        <f t="shared" si="435"/>
        <v>83124.383999999991</v>
      </c>
      <c r="CV121" s="61">
        <f>SUM(CT121*F121)</f>
        <v>1</v>
      </c>
    </row>
    <row r="122" spans="1:100" x14ac:dyDescent="0.25">
      <c r="A122" s="30">
        <v>26</v>
      </c>
      <c r="B122" s="30"/>
      <c r="C122" s="75" t="s">
        <v>232</v>
      </c>
      <c r="D122" s="77">
        <v>11480</v>
      </c>
      <c r="E122" s="46">
        <v>0.98</v>
      </c>
      <c r="F122" s="40">
        <v>1</v>
      </c>
      <c r="G122" s="40"/>
      <c r="H122" s="77">
        <v>1.4</v>
      </c>
      <c r="I122" s="77">
        <v>1.68</v>
      </c>
      <c r="J122" s="77">
        <v>2.23</v>
      </c>
      <c r="K122" s="77">
        <v>2.57</v>
      </c>
      <c r="L122" s="24">
        <f>L123</f>
        <v>0</v>
      </c>
      <c r="M122" s="24">
        <f>M123</f>
        <v>0</v>
      </c>
      <c r="N122" s="24">
        <f>N123</f>
        <v>0</v>
      </c>
      <c r="O122" s="24">
        <f t="shared" ref="O122:CI122" si="436">O123</f>
        <v>0</v>
      </c>
      <c r="P122" s="24">
        <f t="shared" si="436"/>
        <v>0</v>
      </c>
      <c r="Q122" s="24">
        <f t="shared" si="436"/>
        <v>0</v>
      </c>
      <c r="R122" s="64">
        <f t="shared" si="436"/>
        <v>0</v>
      </c>
      <c r="S122" s="24">
        <f t="shared" si="436"/>
        <v>0</v>
      </c>
      <c r="T122" s="24">
        <f t="shared" si="436"/>
        <v>0</v>
      </c>
      <c r="U122" s="24">
        <f t="shared" si="436"/>
        <v>0</v>
      </c>
      <c r="V122" s="64">
        <f t="shared" si="436"/>
        <v>0</v>
      </c>
      <c r="W122" s="64">
        <f t="shared" si="436"/>
        <v>0</v>
      </c>
      <c r="X122" s="24">
        <f t="shared" si="436"/>
        <v>0</v>
      </c>
      <c r="Y122" s="24">
        <f t="shared" si="436"/>
        <v>0</v>
      </c>
      <c r="Z122" s="24">
        <f t="shared" si="436"/>
        <v>0</v>
      </c>
      <c r="AA122" s="24">
        <f t="shared" si="436"/>
        <v>0</v>
      </c>
      <c r="AB122" s="24">
        <f t="shared" si="436"/>
        <v>12</v>
      </c>
      <c r="AC122" s="24">
        <f t="shared" si="436"/>
        <v>189006.71999999997</v>
      </c>
      <c r="AD122" s="24">
        <f>AD123</f>
        <v>0</v>
      </c>
      <c r="AE122" s="24">
        <f>AE123</f>
        <v>0</v>
      </c>
      <c r="AF122" s="64">
        <f t="shared" ref="AF122" si="437">AF123</f>
        <v>0</v>
      </c>
      <c r="AG122" s="24">
        <f t="shared" si="436"/>
        <v>0</v>
      </c>
      <c r="AH122" s="48">
        <f t="shared" si="436"/>
        <v>0</v>
      </c>
      <c r="AI122" s="47">
        <f t="shared" si="436"/>
        <v>0</v>
      </c>
      <c r="AJ122" s="48">
        <v>0</v>
      </c>
      <c r="AK122" s="47">
        <f t="shared" si="436"/>
        <v>0</v>
      </c>
      <c r="AL122" s="48">
        <f>AL123</f>
        <v>0</v>
      </c>
      <c r="AM122" s="48">
        <f>AM123</f>
        <v>0</v>
      </c>
      <c r="AN122" s="47">
        <f t="shared" si="436"/>
        <v>0</v>
      </c>
      <c r="AO122" s="47">
        <f t="shared" si="436"/>
        <v>0</v>
      </c>
      <c r="AP122" s="47">
        <f t="shared" si="436"/>
        <v>0</v>
      </c>
      <c r="AQ122" s="47">
        <f t="shared" si="436"/>
        <v>0</v>
      </c>
      <c r="AR122" s="47">
        <f t="shared" si="436"/>
        <v>0</v>
      </c>
      <c r="AS122" s="47">
        <f t="shared" si="436"/>
        <v>0</v>
      </c>
      <c r="AT122" s="47">
        <f t="shared" si="436"/>
        <v>0</v>
      </c>
      <c r="AU122" s="47">
        <f t="shared" si="436"/>
        <v>0</v>
      </c>
      <c r="AV122" s="47">
        <f t="shared" si="436"/>
        <v>0</v>
      </c>
      <c r="AW122" s="47">
        <f t="shared" si="436"/>
        <v>0</v>
      </c>
      <c r="AX122" s="48">
        <f t="shared" si="436"/>
        <v>0</v>
      </c>
      <c r="AY122" s="47">
        <f t="shared" si="436"/>
        <v>0</v>
      </c>
      <c r="AZ122" s="47">
        <f t="shared" si="436"/>
        <v>0</v>
      </c>
      <c r="BA122" s="47">
        <f t="shared" si="436"/>
        <v>0</v>
      </c>
      <c r="BB122" s="47">
        <f t="shared" si="436"/>
        <v>0</v>
      </c>
      <c r="BC122" s="47">
        <f t="shared" si="436"/>
        <v>0</v>
      </c>
      <c r="BD122" s="47">
        <f t="shared" si="436"/>
        <v>0</v>
      </c>
      <c r="BE122" s="47">
        <f t="shared" si="436"/>
        <v>0</v>
      </c>
      <c r="BF122" s="47">
        <f t="shared" si="436"/>
        <v>0</v>
      </c>
      <c r="BG122" s="47">
        <f t="shared" si="436"/>
        <v>0</v>
      </c>
      <c r="BH122" s="47">
        <f t="shared" si="436"/>
        <v>0</v>
      </c>
      <c r="BI122" s="47">
        <f t="shared" si="436"/>
        <v>0</v>
      </c>
      <c r="BJ122" s="47">
        <f t="shared" si="436"/>
        <v>0</v>
      </c>
      <c r="BK122" s="47">
        <f t="shared" si="436"/>
        <v>0</v>
      </c>
      <c r="BL122" s="48">
        <f>BL123</f>
        <v>0</v>
      </c>
      <c r="BM122" s="47">
        <f>BM123</f>
        <v>0</v>
      </c>
      <c r="BN122" s="47">
        <f>BN123</f>
        <v>0</v>
      </c>
      <c r="BO122" s="47">
        <f>BO123</f>
        <v>0</v>
      </c>
      <c r="BP122" s="47">
        <f t="shared" si="436"/>
        <v>1</v>
      </c>
      <c r="BQ122" s="47">
        <f t="shared" si="436"/>
        <v>18900.671999999999</v>
      </c>
      <c r="BR122" s="48">
        <f t="shared" si="436"/>
        <v>0</v>
      </c>
      <c r="BS122" s="47">
        <f t="shared" si="436"/>
        <v>0</v>
      </c>
      <c r="BT122" s="47">
        <f t="shared" si="436"/>
        <v>0</v>
      </c>
      <c r="BU122" s="47">
        <f t="shared" si="436"/>
        <v>0</v>
      </c>
      <c r="BV122" s="47">
        <f t="shared" si="436"/>
        <v>0</v>
      </c>
      <c r="BW122" s="47">
        <f t="shared" si="436"/>
        <v>0</v>
      </c>
      <c r="BX122" s="48">
        <f t="shared" si="436"/>
        <v>0</v>
      </c>
      <c r="BY122" s="47">
        <f t="shared" si="436"/>
        <v>0</v>
      </c>
      <c r="BZ122" s="47">
        <f t="shared" si="436"/>
        <v>11</v>
      </c>
      <c r="CA122" s="47">
        <f t="shared" si="436"/>
        <v>207907.39199999999</v>
      </c>
      <c r="CB122" s="47">
        <f t="shared" si="436"/>
        <v>0</v>
      </c>
      <c r="CC122" s="47">
        <f t="shared" si="436"/>
        <v>0</v>
      </c>
      <c r="CD122" s="47">
        <f t="shared" si="436"/>
        <v>0</v>
      </c>
      <c r="CE122" s="47">
        <f t="shared" si="436"/>
        <v>0</v>
      </c>
      <c r="CF122" s="47">
        <f t="shared" si="436"/>
        <v>0</v>
      </c>
      <c r="CG122" s="47">
        <f t="shared" si="436"/>
        <v>0</v>
      </c>
      <c r="CH122" s="47">
        <f t="shared" si="436"/>
        <v>0</v>
      </c>
      <c r="CI122" s="47">
        <f t="shared" si="436"/>
        <v>0</v>
      </c>
      <c r="CJ122" s="48">
        <f t="shared" ref="CJ122:CU122" si="438">CJ123</f>
        <v>0</v>
      </c>
      <c r="CK122" s="47">
        <f t="shared" si="438"/>
        <v>0</v>
      </c>
      <c r="CL122" s="47">
        <f t="shared" si="438"/>
        <v>0</v>
      </c>
      <c r="CM122" s="47">
        <f t="shared" si="438"/>
        <v>0</v>
      </c>
      <c r="CN122" s="48">
        <v>0</v>
      </c>
      <c r="CO122" s="47">
        <f t="shared" si="438"/>
        <v>0</v>
      </c>
      <c r="CP122" s="47">
        <f t="shared" si="438"/>
        <v>0</v>
      </c>
      <c r="CQ122" s="47">
        <f t="shared" si="438"/>
        <v>0</v>
      </c>
      <c r="CR122" s="47">
        <f t="shared" si="438"/>
        <v>0</v>
      </c>
      <c r="CS122" s="47">
        <f t="shared" si="438"/>
        <v>0</v>
      </c>
      <c r="CT122" s="47">
        <f t="shared" si="438"/>
        <v>24</v>
      </c>
      <c r="CU122" s="47">
        <f t="shared" si="438"/>
        <v>415814.78399999999</v>
      </c>
      <c r="CV122" s="61"/>
    </row>
    <row r="123" spans="1:100" ht="45" x14ac:dyDescent="0.25">
      <c r="A123" s="30"/>
      <c r="B123" s="30">
        <v>83</v>
      </c>
      <c r="C123" s="76" t="s">
        <v>233</v>
      </c>
      <c r="D123" s="77">
        <v>11480</v>
      </c>
      <c r="E123" s="15">
        <v>0.98</v>
      </c>
      <c r="F123" s="31">
        <v>1</v>
      </c>
      <c r="G123" s="31"/>
      <c r="H123" s="77">
        <v>1.4</v>
      </c>
      <c r="I123" s="77">
        <v>1.68</v>
      </c>
      <c r="J123" s="77">
        <v>2.23</v>
      </c>
      <c r="K123" s="77">
        <v>2.57</v>
      </c>
      <c r="L123" s="18"/>
      <c r="M123" s="17">
        <f>SUM(L123*$D123*$E123*$F123*$H123*$M$8)</f>
        <v>0</v>
      </c>
      <c r="N123" s="18"/>
      <c r="O123" s="17">
        <f t="shared" si="313"/>
        <v>0</v>
      </c>
      <c r="P123" s="18"/>
      <c r="Q123" s="17">
        <f>SUM(P123*$D123*$E123*$F123*$H123*$Q$8)</f>
        <v>0</v>
      </c>
      <c r="R123" s="16"/>
      <c r="S123" s="17">
        <f>SUM(R123*$D123*$E123*$F123*$H123*$S$8)</f>
        <v>0</v>
      </c>
      <c r="T123" s="18"/>
      <c r="U123" s="17">
        <f>SUM(T123*$D123*$E123*$F123*$H123*$U$8)</f>
        <v>0</v>
      </c>
      <c r="V123" s="16"/>
      <c r="W123" s="19">
        <f>SUM(V123*$D123*$E123*$F123*$H123*$W$8)</f>
        <v>0</v>
      </c>
      <c r="X123" s="78"/>
      <c r="Y123" s="17">
        <f t="shared" si="314"/>
        <v>0</v>
      </c>
      <c r="Z123" s="18"/>
      <c r="AA123" s="17">
        <f>SUM(Z123*$D123*$E123*$F123*$H123*$AA$8)</f>
        <v>0</v>
      </c>
      <c r="AB123" s="18">
        <v>12</v>
      </c>
      <c r="AC123" s="17">
        <f>SUM(AB123*$D123*$E123*$F123*$H123*$AC$8)</f>
        <v>189006.71999999997</v>
      </c>
      <c r="AD123" s="18"/>
      <c r="AE123" s="17">
        <f>SUM(AD123*$D123*$E123*$F123*$H123*$AE$8)</f>
        <v>0</v>
      </c>
      <c r="AF123" s="16"/>
      <c r="AG123" s="17">
        <f>AF123*$D123*$E123*$F123*$I123*$AG$8</f>
        <v>0</v>
      </c>
      <c r="AH123" s="16"/>
      <c r="AI123" s="17">
        <f>AH123*$D123*$E123*$F123*$I123*$AI$8</f>
        <v>0</v>
      </c>
      <c r="AJ123" s="21"/>
      <c r="AK123" s="17">
        <f>SUM(AJ123*$D123*$E123*$F123*$H123*$AK$8)</f>
        <v>0</v>
      </c>
      <c r="AL123" s="16"/>
      <c r="AM123" s="19">
        <f>SUM(AL123*$D123*$E123*$F123*$H123*$AM$8)</f>
        <v>0</v>
      </c>
      <c r="AN123" s="18"/>
      <c r="AO123" s="17">
        <f>SUM(AN123*$D123*$E123*$F123*$H123*$AO$8)</f>
        <v>0</v>
      </c>
      <c r="AP123" s="18"/>
      <c r="AQ123" s="17">
        <f>SUM(AP123*$D123*$E123*$F123*$H123*$AQ$8)</f>
        <v>0</v>
      </c>
      <c r="AR123" s="18"/>
      <c r="AS123" s="17">
        <f>SUM(AR123*$D123*$E123*$F123*$H123*$AS$8)</f>
        <v>0</v>
      </c>
      <c r="AT123" s="18"/>
      <c r="AU123" s="17">
        <f>SUM(AT123*$D123*$E123*$F123*$H123*$AU$8)</f>
        <v>0</v>
      </c>
      <c r="AV123" s="18"/>
      <c r="AW123" s="17">
        <f>SUM(AV123*$D123*$E123*$F123*$H123*$AW$8)</f>
        <v>0</v>
      </c>
      <c r="AX123" s="16"/>
      <c r="AY123" s="17">
        <f>SUM(AX123*$D123*$E123*$F123*$H123*$AY$8)</f>
        <v>0</v>
      </c>
      <c r="AZ123" s="18"/>
      <c r="BA123" s="17">
        <f>SUM(AZ123*$D123*$E123*$F123*$H123*$BA$8)</f>
        <v>0</v>
      </c>
      <c r="BB123" s="18"/>
      <c r="BC123" s="17">
        <f>SUM(BB123*$D123*$E123*$F123*$H123*$BC$8)</f>
        <v>0</v>
      </c>
      <c r="BD123" s="18"/>
      <c r="BE123" s="17">
        <f>SUM(BD123*$D123*$E123*$F123*$H123*$BE$8)</f>
        <v>0</v>
      </c>
      <c r="BF123" s="18"/>
      <c r="BG123" s="17">
        <f>SUM(BF123*$D123*$E123*$F123*$H123*$BG$8)</f>
        <v>0</v>
      </c>
      <c r="BH123" s="18"/>
      <c r="BI123" s="17">
        <f>SUM(BH123*$D123*$E123*$F123*$H123*$BI$8)</f>
        <v>0</v>
      </c>
      <c r="BJ123" s="18"/>
      <c r="BK123" s="17">
        <f>BJ123*$D123*$E123*$F123*$I123*$BK$8</f>
        <v>0</v>
      </c>
      <c r="BL123" s="16"/>
      <c r="BM123" s="17">
        <f>BL123*$D123*$E123*$F123*$I123*$BM$8</f>
        <v>0</v>
      </c>
      <c r="BN123" s="32"/>
      <c r="BO123" s="17">
        <f>BN123*$D123*$E123*$F123*$I123*$BO$8</f>
        <v>0</v>
      </c>
      <c r="BP123" s="22">
        <v>1</v>
      </c>
      <c r="BQ123" s="17">
        <f>BP123*$D123*$E123*$F123*$I123*$BQ$8</f>
        <v>18900.671999999999</v>
      </c>
      <c r="BR123" s="16"/>
      <c r="BS123" s="17">
        <f>BR123*$D123*$E123*$F123*$I123*$BS$8</f>
        <v>0</v>
      </c>
      <c r="BT123" s="16"/>
      <c r="BU123" s="17">
        <f>BT123*$D123*$E123*$F123*$I123*$BU$8</f>
        <v>0</v>
      </c>
      <c r="BV123" s="18"/>
      <c r="BW123" s="17">
        <f>BV123*$D123*$E123*$F123*$I123*$BW$8</f>
        <v>0</v>
      </c>
      <c r="BX123" s="16"/>
      <c r="BY123" s="17">
        <f>BX123*$D123*$E123*$F123*$I123*$BY$8</f>
        <v>0</v>
      </c>
      <c r="BZ123" s="22">
        <v>11</v>
      </c>
      <c r="CA123" s="17">
        <f>BZ123*$D123*$E123*$F123*$I123*$CA$8</f>
        <v>207907.39199999999</v>
      </c>
      <c r="CB123" s="18"/>
      <c r="CC123" s="17">
        <f>CB123*$D123*$E123*$F123*$I123*$CC$8</f>
        <v>0</v>
      </c>
      <c r="CD123" s="18"/>
      <c r="CE123" s="17">
        <f>CD123*$D123*$E123*$F123*$I123*$CE$8</f>
        <v>0</v>
      </c>
      <c r="CF123" s="18"/>
      <c r="CG123" s="17">
        <f>CF123*$D123*$E123*$F123*$I123*$CG$8</f>
        <v>0</v>
      </c>
      <c r="CH123" s="18"/>
      <c r="CI123" s="17">
        <f>CH123*$D123*$E123*$F123*$I123*$CI$8</f>
        <v>0</v>
      </c>
      <c r="CJ123" s="16"/>
      <c r="CK123" s="17">
        <f>CJ123*$D123*$E123*$F123*$I123*$CK$8</f>
        <v>0</v>
      </c>
      <c r="CL123" s="18"/>
      <c r="CM123" s="17">
        <f>CL123*$D123*$E123*$F123*$I123*$CM$8</f>
        <v>0</v>
      </c>
      <c r="CN123" s="16"/>
      <c r="CO123" s="17">
        <f>CN123*$D123*$E123*$F123*$J123*$CO$8</f>
        <v>0</v>
      </c>
      <c r="CP123" s="18"/>
      <c r="CQ123" s="17">
        <f>CP123*$D123*$E123*$F123*$K123*$CQ$8</f>
        <v>0</v>
      </c>
      <c r="CR123" s="17"/>
      <c r="CS123" s="17">
        <f>CR123*D123*E123*F123</f>
        <v>0</v>
      </c>
      <c r="CT123" s="62">
        <f>SUM(N123+L123+X123+P123+R123+Z123+V123+T123+AB123+AF123+AD123+AH123+AJ123+AN123+BJ123+BP123+AL123+AX123+AZ123+CB123+CD123+BZ123+CF123+CH123+BT123+BV123+AP123+AR123+AT123+AV123+BL123+BN123+BR123+BB123+BD123+BF123+BH123+BX123+CJ123+CL123+CN123+CP123+CR123)</f>
        <v>24</v>
      </c>
      <c r="CU123" s="62">
        <f>SUM(O123+M123+Y123+Q123+S123+AA123+W123+U123+AC123+AG123+AE123+AI123+AK123+AO123+BK123+BQ123+AM123+AY123+BA123+CC123+CE123+CA123+CG123+CI123+BU123+BW123+AQ123+AS123+AU123+AW123+BM123+BO123+BS123+BC123+BE123+BG123+BI123+BY123+CK123+CM123+CO123+CQ123+CS123)</f>
        <v>415814.78399999999</v>
      </c>
      <c r="CV123" s="61">
        <f>SUM(CT123*F123)</f>
        <v>24</v>
      </c>
    </row>
    <row r="124" spans="1:100" x14ac:dyDescent="0.25">
      <c r="A124" s="30">
        <v>27</v>
      </c>
      <c r="B124" s="30"/>
      <c r="C124" s="75" t="s">
        <v>234</v>
      </c>
      <c r="D124" s="77">
        <v>11480</v>
      </c>
      <c r="E124" s="46">
        <v>0.74</v>
      </c>
      <c r="F124" s="40">
        <v>1</v>
      </c>
      <c r="G124" s="40"/>
      <c r="H124" s="77">
        <v>1.4</v>
      </c>
      <c r="I124" s="77">
        <v>1.68</v>
      </c>
      <c r="J124" s="77">
        <v>2.23</v>
      </c>
      <c r="K124" s="77">
        <v>2.57</v>
      </c>
      <c r="L124" s="24">
        <f>L125</f>
        <v>0</v>
      </c>
      <c r="M124" s="24">
        <f>M125</f>
        <v>0</v>
      </c>
      <c r="N124" s="24">
        <f>N125</f>
        <v>0</v>
      </c>
      <c r="O124" s="24">
        <f t="shared" ref="O124:CI124" si="439">O125</f>
        <v>0</v>
      </c>
      <c r="P124" s="24">
        <f t="shared" si="439"/>
        <v>0</v>
      </c>
      <c r="Q124" s="24">
        <f t="shared" si="439"/>
        <v>0</v>
      </c>
      <c r="R124" s="64">
        <f t="shared" si="439"/>
        <v>0</v>
      </c>
      <c r="S124" s="24">
        <f t="shared" si="439"/>
        <v>0</v>
      </c>
      <c r="T124" s="24">
        <f t="shared" si="439"/>
        <v>0</v>
      </c>
      <c r="U124" s="24">
        <f t="shared" si="439"/>
        <v>0</v>
      </c>
      <c r="V124" s="64">
        <f t="shared" si="439"/>
        <v>0</v>
      </c>
      <c r="W124" s="64">
        <f t="shared" si="439"/>
        <v>0</v>
      </c>
      <c r="X124" s="24">
        <f t="shared" si="439"/>
        <v>0</v>
      </c>
      <c r="Y124" s="24">
        <f t="shared" si="439"/>
        <v>0</v>
      </c>
      <c r="Z124" s="24">
        <f t="shared" si="439"/>
        <v>0</v>
      </c>
      <c r="AA124" s="24">
        <f t="shared" si="439"/>
        <v>0</v>
      </c>
      <c r="AB124" s="24">
        <f t="shared" si="439"/>
        <v>0</v>
      </c>
      <c r="AC124" s="24">
        <f t="shared" si="439"/>
        <v>0</v>
      </c>
      <c r="AD124" s="24">
        <f>AD125</f>
        <v>3</v>
      </c>
      <c r="AE124" s="24">
        <f>AE125</f>
        <v>35679.839999999997</v>
      </c>
      <c r="AF124" s="64">
        <f t="shared" ref="AF124" si="440">AF125</f>
        <v>0</v>
      </c>
      <c r="AG124" s="24">
        <f t="shared" si="439"/>
        <v>0</v>
      </c>
      <c r="AH124" s="48">
        <f t="shared" si="439"/>
        <v>0</v>
      </c>
      <c r="AI124" s="47">
        <f t="shared" si="439"/>
        <v>0</v>
      </c>
      <c r="AJ124" s="48">
        <v>0</v>
      </c>
      <c r="AK124" s="47">
        <f t="shared" si="439"/>
        <v>0</v>
      </c>
      <c r="AL124" s="48">
        <f>AL125</f>
        <v>0</v>
      </c>
      <c r="AM124" s="48">
        <f>AM125</f>
        <v>0</v>
      </c>
      <c r="AN124" s="47">
        <f t="shared" si="439"/>
        <v>0</v>
      </c>
      <c r="AO124" s="47">
        <f t="shared" si="439"/>
        <v>0</v>
      </c>
      <c r="AP124" s="47">
        <f t="shared" si="439"/>
        <v>0</v>
      </c>
      <c r="AQ124" s="47">
        <f t="shared" si="439"/>
        <v>0</v>
      </c>
      <c r="AR124" s="47">
        <f t="shared" si="439"/>
        <v>0</v>
      </c>
      <c r="AS124" s="47">
        <f t="shared" si="439"/>
        <v>0</v>
      </c>
      <c r="AT124" s="47">
        <f t="shared" si="439"/>
        <v>0</v>
      </c>
      <c r="AU124" s="47">
        <f t="shared" si="439"/>
        <v>0</v>
      </c>
      <c r="AV124" s="47">
        <f t="shared" si="439"/>
        <v>0</v>
      </c>
      <c r="AW124" s="47">
        <f t="shared" si="439"/>
        <v>0</v>
      </c>
      <c r="AX124" s="48">
        <f t="shared" si="439"/>
        <v>0</v>
      </c>
      <c r="AY124" s="47">
        <f t="shared" si="439"/>
        <v>0</v>
      </c>
      <c r="AZ124" s="47">
        <f t="shared" si="439"/>
        <v>0</v>
      </c>
      <c r="BA124" s="47">
        <f t="shared" si="439"/>
        <v>0</v>
      </c>
      <c r="BB124" s="47">
        <f t="shared" si="439"/>
        <v>0</v>
      </c>
      <c r="BC124" s="47">
        <f t="shared" si="439"/>
        <v>0</v>
      </c>
      <c r="BD124" s="47">
        <f t="shared" si="439"/>
        <v>0</v>
      </c>
      <c r="BE124" s="47">
        <f t="shared" si="439"/>
        <v>0</v>
      </c>
      <c r="BF124" s="47">
        <f t="shared" si="439"/>
        <v>0</v>
      </c>
      <c r="BG124" s="47">
        <f t="shared" si="439"/>
        <v>0</v>
      </c>
      <c r="BH124" s="47">
        <f t="shared" si="439"/>
        <v>0</v>
      </c>
      <c r="BI124" s="47">
        <f t="shared" si="439"/>
        <v>0</v>
      </c>
      <c r="BJ124" s="47">
        <f t="shared" si="439"/>
        <v>0</v>
      </c>
      <c r="BK124" s="47">
        <f t="shared" si="439"/>
        <v>0</v>
      </c>
      <c r="BL124" s="48">
        <f>BL125</f>
        <v>0</v>
      </c>
      <c r="BM124" s="47">
        <f>BM125</f>
        <v>0</v>
      </c>
      <c r="BN124" s="47">
        <f>BN125</f>
        <v>0</v>
      </c>
      <c r="BO124" s="47">
        <f>BO125</f>
        <v>0</v>
      </c>
      <c r="BP124" s="47">
        <f t="shared" si="439"/>
        <v>0</v>
      </c>
      <c r="BQ124" s="47">
        <f t="shared" si="439"/>
        <v>0</v>
      </c>
      <c r="BR124" s="48">
        <f t="shared" si="439"/>
        <v>0</v>
      </c>
      <c r="BS124" s="47">
        <f t="shared" si="439"/>
        <v>0</v>
      </c>
      <c r="BT124" s="47">
        <f t="shared" si="439"/>
        <v>0</v>
      </c>
      <c r="BU124" s="47">
        <f t="shared" si="439"/>
        <v>0</v>
      </c>
      <c r="BV124" s="47">
        <f t="shared" si="439"/>
        <v>0</v>
      </c>
      <c r="BW124" s="47">
        <f t="shared" si="439"/>
        <v>0</v>
      </c>
      <c r="BX124" s="48">
        <f t="shared" si="439"/>
        <v>0</v>
      </c>
      <c r="BY124" s="47">
        <f t="shared" si="439"/>
        <v>0</v>
      </c>
      <c r="BZ124" s="47">
        <f t="shared" si="439"/>
        <v>0</v>
      </c>
      <c r="CA124" s="47">
        <f t="shared" si="439"/>
        <v>0</v>
      </c>
      <c r="CB124" s="47">
        <f t="shared" si="439"/>
        <v>0</v>
      </c>
      <c r="CC124" s="47">
        <f t="shared" si="439"/>
        <v>0</v>
      </c>
      <c r="CD124" s="47">
        <f t="shared" si="439"/>
        <v>0</v>
      </c>
      <c r="CE124" s="47">
        <f t="shared" si="439"/>
        <v>0</v>
      </c>
      <c r="CF124" s="47">
        <f t="shared" si="439"/>
        <v>0</v>
      </c>
      <c r="CG124" s="47">
        <f t="shared" si="439"/>
        <v>0</v>
      </c>
      <c r="CH124" s="47">
        <f t="shared" si="439"/>
        <v>0</v>
      </c>
      <c r="CI124" s="47">
        <f t="shared" si="439"/>
        <v>0</v>
      </c>
      <c r="CJ124" s="48">
        <f t="shared" ref="CJ124:CU124" si="441">CJ125</f>
        <v>2</v>
      </c>
      <c r="CK124" s="47">
        <f t="shared" si="441"/>
        <v>28543.872000000003</v>
      </c>
      <c r="CL124" s="47">
        <f t="shared" si="441"/>
        <v>0</v>
      </c>
      <c r="CM124" s="47">
        <f t="shared" si="441"/>
        <v>0</v>
      </c>
      <c r="CN124" s="48">
        <v>0</v>
      </c>
      <c r="CO124" s="47">
        <f t="shared" si="441"/>
        <v>0</v>
      </c>
      <c r="CP124" s="47">
        <f t="shared" si="441"/>
        <v>0</v>
      </c>
      <c r="CQ124" s="47">
        <f t="shared" si="441"/>
        <v>0</v>
      </c>
      <c r="CR124" s="47">
        <f t="shared" si="441"/>
        <v>0</v>
      </c>
      <c r="CS124" s="47">
        <f t="shared" si="441"/>
        <v>0</v>
      </c>
      <c r="CT124" s="47">
        <f t="shared" si="441"/>
        <v>5</v>
      </c>
      <c r="CU124" s="47">
        <f t="shared" si="441"/>
        <v>64223.712</v>
      </c>
      <c r="CV124" s="61"/>
    </row>
    <row r="125" spans="1:100" ht="30" x14ac:dyDescent="0.25">
      <c r="A125" s="30"/>
      <c r="B125" s="30">
        <v>84</v>
      </c>
      <c r="C125" s="84" t="s">
        <v>235</v>
      </c>
      <c r="D125" s="77">
        <v>11480</v>
      </c>
      <c r="E125" s="15">
        <v>0.74</v>
      </c>
      <c r="F125" s="31">
        <v>1</v>
      </c>
      <c r="G125" s="31"/>
      <c r="H125" s="77">
        <v>1.4</v>
      </c>
      <c r="I125" s="77">
        <v>1.68</v>
      </c>
      <c r="J125" s="77">
        <v>2.23</v>
      </c>
      <c r="K125" s="77">
        <v>2.57</v>
      </c>
      <c r="L125" s="18"/>
      <c r="M125" s="17">
        <f>SUM(L125*$D125*$E125*$F125*$H125*$M$8)</f>
        <v>0</v>
      </c>
      <c r="N125" s="18"/>
      <c r="O125" s="17">
        <f t="shared" si="313"/>
        <v>0</v>
      </c>
      <c r="P125" s="18"/>
      <c r="Q125" s="17">
        <f>SUM(P125*$D125*$E125*$F125*$H125*$Q$8)</f>
        <v>0</v>
      </c>
      <c r="R125" s="16"/>
      <c r="S125" s="17">
        <f>SUM(R125*$D125*$E125*$F125*$H125*$S$8)</f>
        <v>0</v>
      </c>
      <c r="T125" s="18"/>
      <c r="U125" s="17">
        <f>SUM(T125*$D125*$E125*$F125*$H125*$U$8)</f>
        <v>0</v>
      </c>
      <c r="V125" s="16"/>
      <c r="W125" s="19">
        <f>SUM(V125*$D125*$E125*$F125*$H125*$W$8)</f>
        <v>0</v>
      </c>
      <c r="X125" s="78"/>
      <c r="Y125" s="17">
        <f t="shared" si="314"/>
        <v>0</v>
      </c>
      <c r="Z125" s="18"/>
      <c r="AA125" s="17">
        <f>SUM(Z125*$D125*$E125*$F125*$H125*$AA$8)</f>
        <v>0</v>
      </c>
      <c r="AB125" s="18"/>
      <c r="AC125" s="17">
        <f>SUM(AB125*$D125*$E125*$F125*$H125*$AC$8)</f>
        <v>0</v>
      </c>
      <c r="AD125" s="18">
        <v>3</v>
      </c>
      <c r="AE125" s="17">
        <f>SUM(AD125*$D125*$E125*$F125*$H125*$AE$8)</f>
        <v>35679.839999999997</v>
      </c>
      <c r="AF125" s="16"/>
      <c r="AG125" s="17">
        <f>AF125*$D125*$E125*$F125*$I125*$AG$8</f>
        <v>0</v>
      </c>
      <c r="AH125" s="16"/>
      <c r="AI125" s="17">
        <f>AH125*$D125*$E125*$F125*$I125*$AI$8</f>
        <v>0</v>
      </c>
      <c r="AJ125" s="21"/>
      <c r="AK125" s="17">
        <f>SUM(AJ125*$D125*$E125*$F125*$H125*$AK$8)</f>
        <v>0</v>
      </c>
      <c r="AL125" s="16"/>
      <c r="AM125" s="19">
        <f>SUM(AL125*$D125*$E125*$F125*$H125*$AM$8)</f>
        <v>0</v>
      </c>
      <c r="AN125" s="18"/>
      <c r="AO125" s="17">
        <f>SUM(AN125*$D125*$E125*$F125*$H125*$AO$8)</f>
        <v>0</v>
      </c>
      <c r="AP125" s="18"/>
      <c r="AQ125" s="17">
        <f>SUM(AP125*$D125*$E125*$F125*$H125*$AQ$8)</f>
        <v>0</v>
      </c>
      <c r="AR125" s="18"/>
      <c r="AS125" s="17">
        <f>SUM(AR125*$D125*$E125*$F125*$H125*$AS$8)</f>
        <v>0</v>
      </c>
      <c r="AT125" s="18"/>
      <c r="AU125" s="17">
        <f>SUM(AT125*$D125*$E125*$F125*$H125*$AU$8)</f>
        <v>0</v>
      </c>
      <c r="AV125" s="18"/>
      <c r="AW125" s="17">
        <f>SUM(AV125*$D125*$E125*$F125*$H125*$AW$8)</f>
        <v>0</v>
      </c>
      <c r="AX125" s="16"/>
      <c r="AY125" s="17">
        <f>SUM(AX125*$D125*$E125*$F125*$H125*$AY$8)</f>
        <v>0</v>
      </c>
      <c r="AZ125" s="18"/>
      <c r="BA125" s="17">
        <f>SUM(AZ125*$D125*$E125*$F125*$H125*$BA$8)</f>
        <v>0</v>
      </c>
      <c r="BB125" s="18"/>
      <c r="BC125" s="17">
        <f>SUM(BB125*$D125*$E125*$F125*$H125*$BC$8)</f>
        <v>0</v>
      </c>
      <c r="BD125" s="18"/>
      <c r="BE125" s="17">
        <f>SUM(BD125*$D125*$E125*$F125*$H125*$BE$8)</f>
        <v>0</v>
      </c>
      <c r="BF125" s="18"/>
      <c r="BG125" s="17">
        <f>SUM(BF125*$D125*$E125*$F125*$H125*$BG$8)</f>
        <v>0</v>
      </c>
      <c r="BH125" s="18"/>
      <c r="BI125" s="17">
        <f>SUM(BH125*$D125*$E125*$F125*$H125*$BI$8)</f>
        <v>0</v>
      </c>
      <c r="BJ125" s="18"/>
      <c r="BK125" s="17">
        <f>BJ125*$D125*$E125*$F125*$I125*$BK$8</f>
        <v>0</v>
      </c>
      <c r="BL125" s="16"/>
      <c r="BM125" s="17">
        <f>BL125*$D125*$E125*$F125*$I125*$BM$8</f>
        <v>0</v>
      </c>
      <c r="BN125" s="32"/>
      <c r="BO125" s="17">
        <f>BN125*$D125*$E125*$F125*$I125*$BO$8</f>
        <v>0</v>
      </c>
      <c r="BP125" s="18"/>
      <c r="BQ125" s="17">
        <f>BP125*$D125*$E125*$F125*$I125*$BQ$8</f>
        <v>0</v>
      </c>
      <c r="BR125" s="16"/>
      <c r="BS125" s="17">
        <f>BR125*$D125*$E125*$F125*$I125*$BS$8</f>
        <v>0</v>
      </c>
      <c r="BT125" s="16"/>
      <c r="BU125" s="17">
        <f>BT125*$D125*$E125*$F125*$I125*$BU$8</f>
        <v>0</v>
      </c>
      <c r="BV125" s="18"/>
      <c r="BW125" s="17">
        <f>BV125*$D125*$E125*$F125*$I125*$BW$8</f>
        <v>0</v>
      </c>
      <c r="BX125" s="16"/>
      <c r="BY125" s="17">
        <f>BX125*$D125*$E125*$F125*$I125*$BY$8</f>
        <v>0</v>
      </c>
      <c r="BZ125" s="22"/>
      <c r="CA125" s="17">
        <f>BZ125*$D125*$E125*$F125*$I125*$CA$8</f>
        <v>0</v>
      </c>
      <c r="CB125" s="18"/>
      <c r="CC125" s="17">
        <f>CB125*$D125*$E125*$F125*$I125*$CC$8</f>
        <v>0</v>
      </c>
      <c r="CD125" s="18"/>
      <c r="CE125" s="17">
        <f>CD125*$D125*$E125*$F125*$I125*$CE$8</f>
        <v>0</v>
      </c>
      <c r="CF125" s="18"/>
      <c r="CG125" s="17">
        <f>CF125*$D125*$E125*$F125*$I125*$CG$8</f>
        <v>0</v>
      </c>
      <c r="CH125" s="18"/>
      <c r="CI125" s="17">
        <f>CH125*$D125*$E125*$F125*$I125*$CI$8</f>
        <v>0</v>
      </c>
      <c r="CJ125" s="16">
        <v>2</v>
      </c>
      <c r="CK125" s="17">
        <f>CJ125*$D125*$E125*$F125*$I125*$CK$8</f>
        <v>28543.872000000003</v>
      </c>
      <c r="CL125" s="18"/>
      <c r="CM125" s="17">
        <f>CL125*$D125*$E125*$F125*$I125*$CM$8</f>
        <v>0</v>
      </c>
      <c r="CN125" s="16"/>
      <c r="CO125" s="17">
        <f>CN125*$D125*$E125*$F125*$J125*$CO$8</f>
        <v>0</v>
      </c>
      <c r="CP125" s="18"/>
      <c r="CQ125" s="17">
        <f>CP125*$D125*$E125*$F125*$K125*$CQ$8</f>
        <v>0</v>
      </c>
      <c r="CR125" s="17"/>
      <c r="CS125" s="17">
        <f>CR125*D125*E125*F125</f>
        <v>0</v>
      </c>
      <c r="CT125" s="62">
        <f>SUM(N125+L125+X125+P125+R125+Z125+V125+T125+AB125+AF125+AD125+AH125+AJ125+AN125+BJ125+BP125+AL125+AX125+AZ125+CB125+CD125+BZ125+CF125+CH125+BT125+BV125+AP125+AR125+AT125+AV125+BL125+BN125+BR125+BB125+BD125+BF125+BH125+BX125+CJ125+CL125+CN125+CP125+CR125)</f>
        <v>5</v>
      </c>
      <c r="CU125" s="62">
        <f>SUM(O125+M125+Y125+Q125+S125+AA125+W125+U125+AC125+AG125+AE125+AI125+AK125+AO125+BK125+BQ125+AM125+AY125+BA125+CC125+CE125+CA125+CG125+CI125+BU125+BW125+AQ125+AS125+AU125+AW125+BM125+BO125+BS125+BC125+BE125+BG125+BI125+BY125+CK125+CM125+CO125+CQ125+CS125)</f>
        <v>64223.712</v>
      </c>
      <c r="CV125" s="61">
        <f>SUM(CT125*F125)</f>
        <v>5</v>
      </c>
    </row>
    <row r="126" spans="1:100" s="66" customFormat="1" x14ac:dyDescent="0.25">
      <c r="A126" s="53">
        <v>28</v>
      </c>
      <c r="B126" s="53"/>
      <c r="C126" s="75" t="s">
        <v>236</v>
      </c>
      <c r="D126" s="77">
        <v>11480</v>
      </c>
      <c r="E126" s="46">
        <v>1.32</v>
      </c>
      <c r="F126" s="40">
        <v>1</v>
      </c>
      <c r="G126" s="40"/>
      <c r="H126" s="77">
        <v>1.4</v>
      </c>
      <c r="I126" s="77">
        <v>1.68</v>
      </c>
      <c r="J126" s="77">
        <v>2.23</v>
      </c>
      <c r="K126" s="77">
        <v>2.57</v>
      </c>
      <c r="L126" s="24">
        <f>L127</f>
        <v>0</v>
      </c>
      <c r="M126" s="24">
        <f>M127</f>
        <v>0</v>
      </c>
      <c r="N126" s="24">
        <f>N127</f>
        <v>0</v>
      </c>
      <c r="O126" s="24">
        <f t="shared" ref="O126:CI126" si="442">O127</f>
        <v>0</v>
      </c>
      <c r="P126" s="24">
        <f t="shared" si="442"/>
        <v>0</v>
      </c>
      <c r="Q126" s="24">
        <f t="shared" si="442"/>
        <v>0</v>
      </c>
      <c r="R126" s="64">
        <f t="shared" si="442"/>
        <v>0</v>
      </c>
      <c r="S126" s="24">
        <f t="shared" si="442"/>
        <v>0</v>
      </c>
      <c r="T126" s="24">
        <f t="shared" si="442"/>
        <v>0</v>
      </c>
      <c r="U126" s="24">
        <f t="shared" si="442"/>
        <v>0</v>
      </c>
      <c r="V126" s="64">
        <f t="shared" si="442"/>
        <v>0</v>
      </c>
      <c r="W126" s="64">
        <f t="shared" si="442"/>
        <v>0</v>
      </c>
      <c r="X126" s="24">
        <f t="shared" si="442"/>
        <v>0</v>
      </c>
      <c r="Y126" s="24">
        <f t="shared" si="442"/>
        <v>0</v>
      </c>
      <c r="Z126" s="24">
        <f t="shared" si="442"/>
        <v>0</v>
      </c>
      <c r="AA126" s="24">
        <f t="shared" si="442"/>
        <v>0</v>
      </c>
      <c r="AB126" s="24">
        <f t="shared" si="442"/>
        <v>0</v>
      </c>
      <c r="AC126" s="24">
        <f t="shared" si="442"/>
        <v>0</v>
      </c>
      <c r="AD126" s="24">
        <f>AD127</f>
        <v>0</v>
      </c>
      <c r="AE126" s="24">
        <f>AE127</f>
        <v>0</v>
      </c>
      <c r="AF126" s="64">
        <f t="shared" ref="AF126" si="443">AF127</f>
        <v>0</v>
      </c>
      <c r="AG126" s="24">
        <f t="shared" si="442"/>
        <v>0</v>
      </c>
      <c r="AH126" s="48">
        <f t="shared" si="442"/>
        <v>0</v>
      </c>
      <c r="AI126" s="47">
        <f t="shared" si="442"/>
        <v>0</v>
      </c>
      <c r="AJ126" s="48">
        <v>0</v>
      </c>
      <c r="AK126" s="47">
        <f t="shared" si="442"/>
        <v>0</v>
      </c>
      <c r="AL126" s="48">
        <f>AL127</f>
        <v>0</v>
      </c>
      <c r="AM126" s="48">
        <f>AM127</f>
        <v>0</v>
      </c>
      <c r="AN126" s="47">
        <f t="shared" si="442"/>
        <v>0</v>
      </c>
      <c r="AO126" s="47">
        <f t="shared" si="442"/>
        <v>0</v>
      </c>
      <c r="AP126" s="47">
        <f t="shared" si="442"/>
        <v>0</v>
      </c>
      <c r="AQ126" s="47">
        <f t="shared" si="442"/>
        <v>0</v>
      </c>
      <c r="AR126" s="47">
        <f t="shared" si="442"/>
        <v>0</v>
      </c>
      <c r="AS126" s="47">
        <f t="shared" si="442"/>
        <v>0</v>
      </c>
      <c r="AT126" s="47">
        <f t="shared" si="442"/>
        <v>0</v>
      </c>
      <c r="AU126" s="47">
        <f t="shared" si="442"/>
        <v>0</v>
      </c>
      <c r="AV126" s="47">
        <f t="shared" si="442"/>
        <v>0</v>
      </c>
      <c r="AW126" s="47">
        <f t="shared" si="442"/>
        <v>0</v>
      </c>
      <c r="AX126" s="48">
        <f t="shared" si="442"/>
        <v>0</v>
      </c>
      <c r="AY126" s="47">
        <f t="shared" si="442"/>
        <v>0</v>
      </c>
      <c r="AZ126" s="47">
        <f t="shared" si="442"/>
        <v>0</v>
      </c>
      <c r="BA126" s="47">
        <f t="shared" si="442"/>
        <v>0</v>
      </c>
      <c r="BB126" s="47">
        <f t="shared" si="442"/>
        <v>0</v>
      </c>
      <c r="BC126" s="47">
        <f t="shared" si="442"/>
        <v>0</v>
      </c>
      <c r="BD126" s="47">
        <f t="shared" si="442"/>
        <v>0</v>
      </c>
      <c r="BE126" s="47">
        <f t="shared" si="442"/>
        <v>0</v>
      </c>
      <c r="BF126" s="47">
        <f t="shared" si="442"/>
        <v>0</v>
      </c>
      <c r="BG126" s="47">
        <f t="shared" si="442"/>
        <v>0</v>
      </c>
      <c r="BH126" s="47">
        <f t="shared" si="442"/>
        <v>0</v>
      </c>
      <c r="BI126" s="47">
        <f t="shared" si="442"/>
        <v>0</v>
      </c>
      <c r="BJ126" s="47">
        <f t="shared" si="442"/>
        <v>0</v>
      </c>
      <c r="BK126" s="47">
        <f t="shared" si="442"/>
        <v>0</v>
      </c>
      <c r="BL126" s="48">
        <f>BL127</f>
        <v>0</v>
      </c>
      <c r="BM126" s="47">
        <f>BM127</f>
        <v>0</v>
      </c>
      <c r="BN126" s="47">
        <f>BN127</f>
        <v>0</v>
      </c>
      <c r="BO126" s="47">
        <f>BO127</f>
        <v>0</v>
      </c>
      <c r="BP126" s="47">
        <f t="shared" si="442"/>
        <v>0</v>
      </c>
      <c r="BQ126" s="47">
        <f t="shared" si="442"/>
        <v>0</v>
      </c>
      <c r="BR126" s="48">
        <f t="shared" si="442"/>
        <v>0</v>
      </c>
      <c r="BS126" s="47">
        <f t="shared" si="442"/>
        <v>0</v>
      </c>
      <c r="BT126" s="47">
        <f t="shared" si="442"/>
        <v>0</v>
      </c>
      <c r="BU126" s="47">
        <f t="shared" si="442"/>
        <v>0</v>
      </c>
      <c r="BV126" s="47">
        <f t="shared" si="442"/>
        <v>0</v>
      </c>
      <c r="BW126" s="47">
        <f t="shared" si="442"/>
        <v>0</v>
      </c>
      <c r="BX126" s="48">
        <f t="shared" si="442"/>
        <v>0</v>
      </c>
      <c r="BY126" s="47">
        <f t="shared" si="442"/>
        <v>0</v>
      </c>
      <c r="BZ126" s="47">
        <f t="shared" si="442"/>
        <v>0</v>
      </c>
      <c r="CA126" s="47">
        <f t="shared" si="442"/>
        <v>0</v>
      </c>
      <c r="CB126" s="47">
        <f t="shared" si="442"/>
        <v>0</v>
      </c>
      <c r="CC126" s="47">
        <f t="shared" si="442"/>
        <v>0</v>
      </c>
      <c r="CD126" s="47">
        <f t="shared" si="442"/>
        <v>0</v>
      </c>
      <c r="CE126" s="47">
        <f t="shared" si="442"/>
        <v>0</v>
      </c>
      <c r="CF126" s="47">
        <f t="shared" si="442"/>
        <v>0</v>
      </c>
      <c r="CG126" s="47">
        <f t="shared" si="442"/>
        <v>0</v>
      </c>
      <c r="CH126" s="47">
        <f t="shared" si="442"/>
        <v>0</v>
      </c>
      <c r="CI126" s="47">
        <f t="shared" si="442"/>
        <v>0</v>
      </c>
      <c r="CJ126" s="48">
        <f t="shared" ref="CJ126:CU126" si="444">CJ127</f>
        <v>0</v>
      </c>
      <c r="CK126" s="47">
        <f t="shared" si="444"/>
        <v>0</v>
      </c>
      <c r="CL126" s="47">
        <f t="shared" si="444"/>
        <v>0</v>
      </c>
      <c r="CM126" s="47">
        <f t="shared" si="444"/>
        <v>0</v>
      </c>
      <c r="CN126" s="48">
        <v>0</v>
      </c>
      <c r="CO126" s="47">
        <f t="shared" si="444"/>
        <v>0</v>
      </c>
      <c r="CP126" s="47">
        <f t="shared" si="444"/>
        <v>0</v>
      </c>
      <c r="CQ126" s="47">
        <f t="shared" si="444"/>
        <v>0</v>
      </c>
      <c r="CR126" s="47">
        <f t="shared" si="444"/>
        <v>0</v>
      </c>
      <c r="CS126" s="47">
        <f t="shared" si="444"/>
        <v>0</v>
      </c>
      <c r="CT126" s="47">
        <f t="shared" si="444"/>
        <v>0</v>
      </c>
      <c r="CU126" s="47">
        <f t="shared" si="444"/>
        <v>0</v>
      </c>
      <c r="CV126" s="61">
        <f>SUM(CT126*F126)</f>
        <v>0</v>
      </c>
    </row>
    <row r="127" spans="1:100" ht="45" x14ac:dyDescent="0.25">
      <c r="A127" s="30"/>
      <c r="B127" s="30">
        <v>85</v>
      </c>
      <c r="C127" s="76" t="s">
        <v>237</v>
      </c>
      <c r="D127" s="77">
        <v>11480</v>
      </c>
      <c r="E127" s="15">
        <v>1.32</v>
      </c>
      <c r="F127" s="31">
        <v>1</v>
      </c>
      <c r="G127" s="31"/>
      <c r="H127" s="77">
        <v>1.4</v>
      </c>
      <c r="I127" s="77">
        <v>1.68</v>
      </c>
      <c r="J127" s="77">
        <v>2.23</v>
      </c>
      <c r="K127" s="77">
        <v>2.57</v>
      </c>
      <c r="L127" s="18">
        <v>0</v>
      </c>
      <c r="M127" s="17">
        <f>SUM(L127*$D127*$E127*$F127*$H127*$M$8)</f>
        <v>0</v>
      </c>
      <c r="N127" s="18">
        <v>0</v>
      </c>
      <c r="O127" s="17">
        <f t="shared" si="313"/>
        <v>0</v>
      </c>
      <c r="P127" s="18">
        <v>0</v>
      </c>
      <c r="Q127" s="17">
        <f>SUM(P127*$D127*$E127*$F127*$H127*$Q$8)</f>
        <v>0</v>
      </c>
      <c r="R127" s="16">
        <v>0</v>
      </c>
      <c r="S127" s="17">
        <f>SUM(R127*$D127*$E127*$F127*$H127*$S$8)</f>
        <v>0</v>
      </c>
      <c r="T127" s="18">
        <v>0</v>
      </c>
      <c r="U127" s="17">
        <f>SUM(T127*$D127*$E127*$F127*$H127*$U$8)</f>
        <v>0</v>
      </c>
      <c r="V127" s="16"/>
      <c r="W127" s="19">
        <f>SUM(V127*$D127*$E127*$F127*$H127*$W$8)</f>
        <v>0</v>
      </c>
      <c r="X127" s="78"/>
      <c r="Y127" s="17">
        <f t="shared" si="314"/>
        <v>0</v>
      </c>
      <c r="Z127" s="18">
        <v>0</v>
      </c>
      <c r="AA127" s="17">
        <f>SUM(Z127*$D127*$E127*$F127*$H127*$AA$8)</f>
        <v>0</v>
      </c>
      <c r="AB127" s="18">
        <v>0</v>
      </c>
      <c r="AC127" s="17">
        <f>SUM(AB127*$D127*$E127*$F127*$H127*$AC$8)</f>
        <v>0</v>
      </c>
      <c r="AD127" s="18">
        <v>0</v>
      </c>
      <c r="AE127" s="17">
        <f>SUM(AD127*$D127*$E127*$F127*$H127*$AE$8)</f>
        <v>0</v>
      </c>
      <c r="AF127" s="16">
        <v>0</v>
      </c>
      <c r="AG127" s="17">
        <f>AF127*$D127*$E127*$F127*$I127*$AG$8</f>
        <v>0</v>
      </c>
      <c r="AH127" s="16">
        <v>0</v>
      </c>
      <c r="AI127" s="17">
        <f>AH127*$D127*$E127*$F127*$I127*$AI$8</f>
        <v>0</v>
      </c>
      <c r="AJ127" s="21"/>
      <c r="AK127" s="17">
        <f>SUM(AJ127*$D127*$E127*$F127*$H127*$AK$8)</f>
        <v>0</v>
      </c>
      <c r="AL127" s="16"/>
      <c r="AM127" s="19">
        <f>SUM(AL127*$D127*$E127*$F127*$H127*$AM$8)</f>
        <v>0</v>
      </c>
      <c r="AN127" s="18">
        <v>0</v>
      </c>
      <c r="AO127" s="17">
        <f>SUM(AN127*$D127*$E127*$F127*$H127*$AO$8)</f>
        <v>0</v>
      </c>
      <c r="AP127" s="18">
        <v>0</v>
      </c>
      <c r="AQ127" s="17">
        <f>SUM(AP127*$D127*$E127*$F127*$H127*$AQ$8)</f>
        <v>0</v>
      </c>
      <c r="AR127" s="18"/>
      <c r="AS127" s="17">
        <f>SUM(AR127*$D127*$E127*$F127*$H127*$AS$8)</f>
        <v>0</v>
      </c>
      <c r="AT127" s="18"/>
      <c r="AU127" s="17">
        <f>SUM(AT127*$D127*$E127*$F127*$H127*$AU$8)</f>
        <v>0</v>
      </c>
      <c r="AV127" s="18"/>
      <c r="AW127" s="17">
        <f>SUM(AV127*$D127*$E127*$F127*$H127*$AW$8)</f>
        <v>0</v>
      </c>
      <c r="AX127" s="16">
        <v>0</v>
      </c>
      <c r="AY127" s="17">
        <f>SUM(AX127*$D127*$E127*$F127*$H127*$AY$8)</f>
        <v>0</v>
      </c>
      <c r="AZ127" s="18">
        <v>0</v>
      </c>
      <c r="BA127" s="17">
        <f>SUM(AZ127*$D127*$E127*$F127*$H127*$BA$8)</f>
        <v>0</v>
      </c>
      <c r="BB127" s="18">
        <v>0</v>
      </c>
      <c r="BC127" s="17">
        <f>SUM(BB127*$D127*$E127*$F127*$H127*$BC$8)</f>
        <v>0</v>
      </c>
      <c r="BD127" s="18">
        <v>0</v>
      </c>
      <c r="BE127" s="17">
        <f>SUM(BD127*$D127*$E127*$F127*$H127*$BE$8)</f>
        <v>0</v>
      </c>
      <c r="BF127" s="18">
        <v>0</v>
      </c>
      <c r="BG127" s="17">
        <f>SUM(BF127*$D127*$E127*$F127*$H127*$BG$8)</f>
        <v>0</v>
      </c>
      <c r="BH127" s="18"/>
      <c r="BI127" s="17">
        <f>SUM(BH127*$D127*$E127*$F127*$H127*$BI$8)</f>
        <v>0</v>
      </c>
      <c r="BJ127" s="18">
        <v>0</v>
      </c>
      <c r="BK127" s="17">
        <f>BJ127*$D127*$E127*$F127*$I127*$BK$8</f>
        <v>0</v>
      </c>
      <c r="BL127" s="16">
        <v>0</v>
      </c>
      <c r="BM127" s="17">
        <f>BL127*$D127*$E127*$F127*$I127*$BM$8</f>
        <v>0</v>
      </c>
      <c r="BN127" s="32">
        <v>0</v>
      </c>
      <c r="BO127" s="17">
        <f>BN127*$D127*$E127*$F127*$I127*$BO$8</f>
        <v>0</v>
      </c>
      <c r="BP127" s="18">
        <v>0</v>
      </c>
      <c r="BQ127" s="17">
        <f>BP127*$D127*$E127*$F127*$I127*$BQ$8</f>
        <v>0</v>
      </c>
      <c r="BR127" s="16">
        <v>0</v>
      </c>
      <c r="BS127" s="17">
        <f>BR127*$D127*$E127*$F127*$I127*$BS$8</f>
        <v>0</v>
      </c>
      <c r="BT127" s="16">
        <v>0</v>
      </c>
      <c r="BU127" s="17">
        <f>BT127*$D127*$E127*$F127*$I127*$BU$8</f>
        <v>0</v>
      </c>
      <c r="BV127" s="18">
        <v>0</v>
      </c>
      <c r="BW127" s="17">
        <f>BV127*$D127*$E127*$F127*$I127*$BW$8</f>
        <v>0</v>
      </c>
      <c r="BX127" s="16"/>
      <c r="BY127" s="17">
        <f>BX127*$D127*$E127*$F127*$I127*$BY$8</f>
        <v>0</v>
      </c>
      <c r="BZ127" s="18">
        <v>0</v>
      </c>
      <c r="CA127" s="17">
        <f>BZ127*$D127*$E127*$F127*$I127*$CA$8</f>
        <v>0</v>
      </c>
      <c r="CB127" s="18">
        <v>0</v>
      </c>
      <c r="CC127" s="17">
        <f>CB127*$D127*$E127*$F127*$I127*$CC$8</f>
        <v>0</v>
      </c>
      <c r="CD127" s="18">
        <v>0</v>
      </c>
      <c r="CE127" s="17">
        <f>CD127*$D127*$E127*$F127*$I127*$CE$8</f>
        <v>0</v>
      </c>
      <c r="CF127" s="18">
        <v>0</v>
      </c>
      <c r="CG127" s="17">
        <f>CF127*$D127*$E127*$F127*$I127*$CG$8</f>
        <v>0</v>
      </c>
      <c r="CH127" s="18"/>
      <c r="CI127" s="17">
        <f>CH127*$D127*$E127*$F127*$I127*$CI$8</f>
        <v>0</v>
      </c>
      <c r="CJ127" s="16"/>
      <c r="CK127" s="17">
        <f>CJ127*$D127*$E127*$F127*$I127*$CK$8</f>
        <v>0</v>
      </c>
      <c r="CL127" s="18">
        <v>0</v>
      </c>
      <c r="CM127" s="17">
        <f>CL127*$D127*$E127*$F127*$I127*$CM$8</f>
        <v>0</v>
      </c>
      <c r="CN127" s="16">
        <v>0</v>
      </c>
      <c r="CO127" s="17">
        <f>CN127*$D127*$E127*$F127*$J127*$CO$8</f>
        <v>0</v>
      </c>
      <c r="CP127" s="18">
        <v>0</v>
      </c>
      <c r="CQ127" s="17">
        <f>CP127*$D127*$E127*$F127*$K127*$CQ$8</f>
        <v>0</v>
      </c>
      <c r="CR127" s="17"/>
      <c r="CS127" s="17">
        <f>CR127*D127*E127*F127</f>
        <v>0</v>
      </c>
      <c r="CT127" s="62">
        <f>SUM(N127+L127+X127+P127+R127+Z127+V127+T127+AB127+AF127+AD127+AH127+AJ127+AN127+BJ127+BP127+AL127+AX127+AZ127+CB127+CD127+BZ127+CF127+CH127+BT127+BV127+AP127+AR127+AT127+AV127+BL127+BN127+BR127+BB127+BD127+BF127+BH127+BX127+CJ127+CL127+CN127+CP127+CR127)</f>
        <v>0</v>
      </c>
      <c r="CU127" s="62">
        <f>SUM(O127+M127+Y127+Q127+S127+AA127+W127+U127+AC127+AG127+AE127+AI127+AK127+AO127+BK127+BQ127+AM127+AY127+BA127+CC127+CE127+CA127+CG127+CI127+BU127+BW127+AQ127+AS127+AU127+AW127+BM127+BO127+BS127+BC127+BE127+BG127+BI127+BY127+CK127+CM127+CO127+CQ127+CS127)</f>
        <v>0</v>
      </c>
      <c r="CV127" s="61">
        <f>SUM(CT127*F127)</f>
        <v>0</v>
      </c>
    </row>
    <row r="128" spans="1:100" x14ac:dyDescent="0.25">
      <c r="A128" s="30">
        <v>29</v>
      </c>
      <c r="B128" s="30"/>
      <c r="C128" s="75" t="s">
        <v>238</v>
      </c>
      <c r="D128" s="77">
        <v>11480</v>
      </c>
      <c r="E128" s="46">
        <v>1.25</v>
      </c>
      <c r="F128" s="40">
        <v>1</v>
      </c>
      <c r="G128" s="40"/>
      <c r="H128" s="77">
        <v>1.4</v>
      </c>
      <c r="I128" s="77">
        <v>1.68</v>
      </c>
      <c r="J128" s="77">
        <v>2.23</v>
      </c>
      <c r="K128" s="77">
        <v>2.57</v>
      </c>
      <c r="L128" s="24">
        <f t="shared" ref="L128" si="445">SUM(L129:L132)</f>
        <v>0</v>
      </c>
      <c r="M128" s="24">
        <f>SUM(M129:M132)</f>
        <v>0</v>
      </c>
      <c r="N128" s="24">
        <f t="shared" ref="N128:BR128" si="446">SUM(N129:N132)</f>
        <v>63</v>
      </c>
      <c r="O128" s="24">
        <f t="shared" si="446"/>
        <v>2116200.2399999998</v>
      </c>
      <c r="P128" s="24">
        <f t="shared" si="446"/>
        <v>212</v>
      </c>
      <c r="Q128" s="24">
        <f>SUM(Q129:Q132)</f>
        <v>4019767.92</v>
      </c>
      <c r="R128" s="64">
        <f t="shared" ref="R128" si="447">SUM(R129:R132)</f>
        <v>0</v>
      </c>
      <c r="S128" s="24">
        <f>SUM(S129:S132)</f>
        <v>0</v>
      </c>
      <c r="T128" s="24">
        <f t="shared" ref="T128" si="448">SUM(T129:T132)</f>
        <v>0</v>
      </c>
      <c r="U128" s="24">
        <f>SUM(U129:U132)</f>
        <v>0</v>
      </c>
      <c r="V128" s="64">
        <f t="shared" ref="V128" si="449">SUM(V129:V132)</f>
        <v>0</v>
      </c>
      <c r="W128" s="64">
        <f>SUM(W129:W132)</f>
        <v>0</v>
      </c>
      <c r="X128" s="24">
        <f t="shared" ref="X128" si="450">SUM(X129:X132)</f>
        <v>0</v>
      </c>
      <c r="Y128" s="24">
        <f t="shared" si="446"/>
        <v>0</v>
      </c>
      <c r="Z128" s="24">
        <f t="shared" si="446"/>
        <v>1</v>
      </c>
      <c r="AA128" s="24">
        <f t="shared" si="446"/>
        <v>16875.599999999999</v>
      </c>
      <c r="AB128" s="24">
        <f t="shared" si="446"/>
        <v>80</v>
      </c>
      <c r="AC128" s="24">
        <f t="shared" si="446"/>
        <v>1381388.4</v>
      </c>
      <c r="AD128" s="24">
        <f t="shared" si="446"/>
        <v>15</v>
      </c>
      <c r="AE128" s="24">
        <f>SUM(AE129:AE132)</f>
        <v>253133.99999999997</v>
      </c>
      <c r="AF128" s="64">
        <f t="shared" ref="AF128" si="451">SUM(AF129:AF132)</f>
        <v>0</v>
      </c>
      <c r="AG128" s="24">
        <f t="shared" si="446"/>
        <v>0</v>
      </c>
      <c r="AH128" s="48">
        <f t="shared" si="446"/>
        <v>110</v>
      </c>
      <c r="AI128" s="47">
        <f t="shared" si="446"/>
        <v>2227579.1999999997</v>
      </c>
      <c r="AJ128" s="48">
        <v>0</v>
      </c>
      <c r="AK128" s="47">
        <f t="shared" si="446"/>
        <v>0</v>
      </c>
      <c r="AL128" s="48">
        <f t="shared" si="446"/>
        <v>0</v>
      </c>
      <c r="AM128" s="48">
        <f>SUM(AM129:AM132)</f>
        <v>0</v>
      </c>
      <c r="AN128" s="47">
        <f t="shared" ref="AN128" si="452">SUM(AN129:AN132)</f>
        <v>0</v>
      </c>
      <c r="AO128" s="47">
        <f t="shared" si="446"/>
        <v>0</v>
      </c>
      <c r="AP128" s="47">
        <f t="shared" si="446"/>
        <v>0</v>
      </c>
      <c r="AQ128" s="47">
        <f>SUM(AQ129:AQ132)</f>
        <v>0</v>
      </c>
      <c r="AR128" s="47">
        <f t="shared" ref="AR128" si="453">SUM(AR129:AR132)</f>
        <v>0</v>
      </c>
      <c r="AS128" s="47">
        <f>SUM(AS129:AS132)</f>
        <v>0</v>
      </c>
      <c r="AT128" s="47">
        <f t="shared" ref="AT128" si="454">SUM(AT129:AT132)</f>
        <v>0</v>
      </c>
      <c r="AU128" s="47">
        <f>SUM(AU129:AU132)</f>
        <v>0</v>
      </c>
      <c r="AV128" s="47">
        <f t="shared" ref="AV128" si="455">SUM(AV129:AV132)</f>
        <v>3</v>
      </c>
      <c r="AW128" s="47">
        <f>SUM(AW129:AW132)</f>
        <v>50626.799999999996</v>
      </c>
      <c r="AX128" s="48">
        <f>SUM(AX129:AX132)</f>
        <v>22</v>
      </c>
      <c r="AY128" s="47">
        <f>SUM(AY129:AY132)</f>
        <v>371263.19999999995</v>
      </c>
      <c r="AZ128" s="47">
        <f>SUM(AZ129:AZ132)</f>
        <v>60</v>
      </c>
      <c r="BA128" s="47">
        <f>SUM(BA129:BA132)</f>
        <v>1012535.9999999999</v>
      </c>
      <c r="BB128" s="47">
        <f t="shared" ref="BB128" si="456">SUM(BB129:BB132)</f>
        <v>151</v>
      </c>
      <c r="BC128" s="47">
        <f>SUM(BC129:BC132)</f>
        <v>2548215.5999999996</v>
      </c>
      <c r="BD128" s="47">
        <f t="shared" ref="BD128" si="457">SUM(BD129:BD132)</f>
        <v>0</v>
      </c>
      <c r="BE128" s="47">
        <f>SUM(BE129:BE132)</f>
        <v>0</v>
      </c>
      <c r="BF128" s="47">
        <f t="shared" ref="BF128" si="458">SUM(BF129:BF132)</f>
        <v>0</v>
      </c>
      <c r="BG128" s="47">
        <f>SUM(BG129:BG132)</f>
        <v>0</v>
      </c>
      <c r="BH128" s="47">
        <f>SUM(BH129:BH132)</f>
        <v>41</v>
      </c>
      <c r="BI128" s="47">
        <f>SUM(BI129:BI132)</f>
        <v>691899.6</v>
      </c>
      <c r="BJ128" s="47">
        <f t="shared" ref="BJ128" si="459">SUM(BJ129:BJ132)</f>
        <v>5</v>
      </c>
      <c r="BK128" s="47">
        <f t="shared" si="446"/>
        <v>101253.59999999999</v>
      </c>
      <c r="BL128" s="48">
        <f t="shared" si="446"/>
        <v>0</v>
      </c>
      <c r="BM128" s="47">
        <f>SUM(BM129:BM132)</f>
        <v>0</v>
      </c>
      <c r="BN128" s="47">
        <f t="shared" ref="BN128" si="460">SUM(BN129:BN132)</f>
        <v>0</v>
      </c>
      <c r="BO128" s="47">
        <f>SUM(BO129:BO132)</f>
        <v>0</v>
      </c>
      <c r="BP128" s="47">
        <f t="shared" ref="BP128" si="461">SUM(BP129:BP132)</f>
        <v>81</v>
      </c>
      <c r="BQ128" s="47">
        <f t="shared" si="446"/>
        <v>1977434.5919999997</v>
      </c>
      <c r="BR128" s="48">
        <f t="shared" si="446"/>
        <v>0</v>
      </c>
      <c r="BS128" s="47">
        <f>SUM(BS129:BS132)</f>
        <v>0</v>
      </c>
      <c r="BT128" s="47">
        <f t="shared" ref="BT128:BX128" si="462">SUM(BT129:BT132)</f>
        <v>100</v>
      </c>
      <c r="BU128" s="47">
        <f t="shared" si="462"/>
        <v>2288331.36</v>
      </c>
      <c r="BV128" s="47">
        <f t="shared" si="462"/>
        <v>55</v>
      </c>
      <c r="BW128" s="47">
        <f t="shared" si="462"/>
        <v>1113789.5999999999</v>
      </c>
      <c r="BX128" s="48">
        <f t="shared" si="462"/>
        <v>81</v>
      </c>
      <c r="BY128" s="47">
        <f>SUM(BY129:BY132)</f>
        <v>1640308.3199999998</v>
      </c>
      <c r="BZ128" s="47">
        <f>SUM(BZ129:BZ132)</f>
        <v>103</v>
      </c>
      <c r="CA128" s="47">
        <f>SUM(CA129:CA132)</f>
        <v>2165284.128</v>
      </c>
      <c r="CB128" s="47">
        <f t="shared" ref="CB128:CU128" si="463">SUM(CB129:CB132)</f>
        <v>0</v>
      </c>
      <c r="CC128" s="47">
        <f t="shared" si="463"/>
        <v>0</v>
      </c>
      <c r="CD128" s="47">
        <f t="shared" si="463"/>
        <v>23</v>
      </c>
      <c r="CE128" s="47">
        <f t="shared" si="463"/>
        <v>465766.56</v>
      </c>
      <c r="CF128" s="47">
        <f t="shared" si="463"/>
        <v>13</v>
      </c>
      <c r="CG128" s="47">
        <f t="shared" si="463"/>
        <v>263259.36</v>
      </c>
      <c r="CH128" s="47">
        <f t="shared" si="463"/>
        <v>3</v>
      </c>
      <c r="CI128" s="47">
        <f t="shared" si="463"/>
        <v>60752.159999999996</v>
      </c>
      <c r="CJ128" s="48">
        <f t="shared" si="463"/>
        <v>40</v>
      </c>
      <c r="CK128" s="47">
        <f t="shared" si="463"/>
        <v>810028.79999999993</v>
      </c>
      <c r="CL128" s="47">
        <f t="shared" si="463"/>
        <v>3</v>
      </c>
      <c r="CM128" s="47">
        <f t="shared" si="463"/>
        <v>60752.159999999996</v>
      </c>
      <c r="CN128" s="48">
        <v>76</v>
      </c>
      <c r="CO128" s="47">
        <f t="shared" si="463"/>
        <v>2042911.92</v>
      </c>
      <c r="CP128" s="47">
        <f t="shared" si="463"/>
        <v>0</v>
      </c>
      <c r="CQ128" s="47">
        <f t="shared" si="463"/>
        <v>0</v>
      </c>
      <c r="CR128" s="47">
        <f t="shared" si="463"/>
        <v>0</v>
      </c>
      <c r="CS128" s="47">
        <f t="shared" si="463"/>
        <v>0</v>
      </c>
      <c r="CT128" s="47">
        <f t="shared" si="463"/>
        <v>1341</v>
      </c>
      <c r="CU128" s="47">
        <f t="shared" si="463"/>
        <v>27679359.120000005</v>
      </c>
      <c r="CV128" s="61"/>
    </row>
    <row r="129" spans="1:100" ht="30" x14ac:dyDescent="0.25">
      <c r="A129" s="30"/>
      <c r="B129" s="30">
        <v>86</v>
      </c>
      <c r="C129" s="76" t="s">
        <v>239</v>
      </c>
      <c r="D129" s="77">
        <v>11480</v>
      </c>
      <c r="E129" s="15">
        <v>1.44</v>
      </c>
      <c r="F129" s="31">
        <v>1</v>
      </c>
      <c r="G129" s="31"/>
      <c r="H129" s="77">
        <v>1.4</v>
      </c>
      <c r="I129" s="77">
        <v>1.68</v>
      </c>
      <c r="J129" s="77">
        <v>2.23</v>
      </c>
      <c r="K129" s="77">
        <v>2.57</v>
      </c>
      <c r="L129" s="18">
        <v>0</v>
      </c>
      <c r="M129" s="17">
        <f>SUM(L129*$D129*$E129*$F129*$H129*$M$8)</f>
        <v>0</v>
      </c>
      <c r="N129" s="18">
        <v>24</v>
      </c>
      <c r="O129" s="17">
        <f t="shared" si="313"/>
        <v>555448.31999999995</v>
      </c>
      <c r="P129" s="18">
        <v>41</v>
      </c>
      <c r="Q129" s="17">
        <f>SUM(P129*$D129*$E129*$F129*$H129*$Q$8)</f>
        <v>948890.87999999989</v>
      </c>
      <c r="R129" s="16">
        <v>0</v>
      </c>
      <c r="S129" s="17">
        <f>SUM(R129*$D129*$E129*$F129*$H129*$S$8)</f>
        <v>0</v>
      </c>
      <c r="T129" s="18">
        <v>0</v>
      </c>
      <c r="U129" s="17">
        <f>SUM(T129*$D129*$E129*$F129*$H129*$U$8)</f>
        <v>0</v>
      </c>
      <c r="V129" s="16"/>
      <c r="W129" s="19">
        <f>SUM(V129*$D129*$E129*$F129*$H129*$W$8)</f>
        <v>0</v>
      </c>
      <c r="X129" s="78"/>
      <c r="Y129" s="17">
        <f t="shared" si="314"/>
        <v>0</v>
      </c>
      <c r="Z129" s="18">
        <v>0</v>
      </c>
      <c r="AA129" s="17">
        <f>SUM(Z129*$D129*$E129*$F129*$H129*$AA$8)</f>
        <v>0</v>
      </c>
      <c r="AB129" s="18">
        <v>5</v>
      </c>
      <c r="AC129" s="17">
        <f>SUM(AB129*$D129*$E129*$F129*$H129*$AC$8)</f>
        <v>115718.39999999999</v>
      </c>
      <c r="AD129" s="18">
        <v>0</v>
      </c>
      <c r="AE129" s="17">
        <f>SUM(AD129*$D129*$E129*$F129*$H129*$AE$8)</f>
        <v>0</v>
      </c>
      <c r="AF129" s="16">
        <v>0</v>
      </c>
      <c r="AG129" s="17">
        <f>AF129*$D129*$E129*$F129*$I129*$AG$8</f>
        <v>0</v>
      </c>
      <c r="AH129" s="20"/>
      <c r="AI129" s="17">
        <f>AH129*$D129*$E129*$F129*$I129*$AI$8</f>
        <v>0</v>
      </c>
      <c r="AJ129" s="21"/>
      <c r="AK129" s="17">
        <f>SUM(AJ129*$D129*$E129*$F129*$H129*$AK$8)</f>
        <v>0</v>
      </c>
      <c r="AL129" s="16"/>
      <c r="AM129" s="19">
        <f>SUM(AL129*$D129*$E129*$F129*$H129*$AM$8)</f>
        <v>0</v>
      </c>
      <c r="AN129" s="18">
        <v>0</v>
      </c>
      <c r="AO129" s="17">
        <f>SUM(AN129*$D129*$E129*$F129*$H129*$AO$8)</f>
        <v>0</v>
      </c>
      <c r="AP129" s="18">
        <v>0</v>
      </c>
      <c r="AQ129" s="17">
        <f>SUM(AP129*$D129*$E129*$F129*$H129*$AQ$8)</f>
        <v>0</v>
      </c>
      <c r="AR129" s="18"/>
      <c r="AS129" s="17">
        <f>SUM(AR129*$D129*$E129*$F129*$H129*$AS$8)</f>
        <v>0</v>
      </c>
      <c r="AT129" s="18"/>
      <c r="AU129" s="17">
        <f>SUM(AT129*$D129*$E129*$F129*$H129*$AU$8)</f>
        <v>0</v>
      </c>
      <c r="AV129" s="18"/>
      <c r="AW129" s="17">
        <f>SUM(AV129*$D129*$E129*$F129*$H129*$AW$8)</f>
        <v>0</v>
      </c>
      <c r="AX129" s="16">
        <v>0</v>
      </c>
      <c r="AY129" s="17">
        <f>SUM(AX129*$D129*$E129*$F129*$H129*$AY$8)</f>
        <v>0</v>
      </c>
      <c r="AZ129" s="18"/>
      <c r="BA129" s="17">
        <f>SUM(AZ129*$D129*$E129*$F129*$H129*$BA$8)</f>
        <v>0</v>
      </c>
      <c r="BB129" s="18">
        <v>0</v>
      </c>
      <c r="BC129" s="17">
        <f>SUM(BB129*$D129*$E129*$F129*$H129*$BC$8)</f>
        <v>0</v>
      </c>
      <c r="BD129" s="18">
        <v>0</v>
      </c>
      <c r="BE129" s="17">
        <f>SUM(BD129*$D129*$E129*$F129*$H129*$BE$8)</f>
        <v>0</v>
      </c>
      <c r="BF129" s="18">
        <v>0</v>
      </c>
      <c r="BG129" s="17">
        <f>SUM(BF129*$D129*$E129*$F129*$H129*$BG$8)</f>
        <v>0</v>
      </c>
      <c r="BH129" s="18"/>
      <c r="BI129" s="17">
        <f>SUM(BH129*$D129*$E129*$F129*$H129*$BI$8)</f>
        <v>0</v>
      </c>
      <c r="BJ129" s="18">
        <v>0</v>
      </c>
      <c r="BK129" s="17">
        <f>BJ129*$D129*$E129*$F129*$I129*$BK$8</f>
        <v>0</v>
      </c>
      <c r="BL129" s="16">
        <v>0</v>
      </c>
      <c r="BM129" s="17">
        <f>BL129*$D129*$E129*$F129*$I129*$BM$8</f>
        <v>0</v>
      </c>
      <c r="BN129" s="32">
        <v>0</v>
      </c>
      <c r="BO129" s="17">
        <f>BN129*$D129*$E129*$F129*$I129*$BO$8</f>
        <v>0</v>
      </c>
      <c r="BP129" s="22">
        <v>12</v>
      </c>
      <c r="BQ129" s="17">
        <f>BP129*$D129*$E129*$F129*$I129*$BQ$8</f>
        <v>333268.99199999997</v>
      </c>
      <c r="BR129" s="16">
        <v>0</v>
      </c>
      <c r="BS129" s="17">
        <f>BR129*$D129*$E129*$F129*$I129*$BS$8</f>
        <v>0</v>
      </c>
      <c r="BT129" s="20">
        <v>35</v>
      </c>
      <c r="BU129" s="17">
        <f>BT129*$D129*$E129*$F129*$I129*$BU$8</f>
        <v>972034.55999999994</v>
      </c>
      <c r="BV129" s="18"/>
      <c r="BW129" s="17">
        <f>BV129*$D129*$E129*$F129*$I129*$BW$8</f>
        <v>0</v>
      </c>
      <c r="BX129" s="16"/>
      <c r="BY129" s="17">
        <f>BX129*$D129*$E129*$F129*$I129*$BY$8</f>
        <v>0</v>
      </c>
      <c r="BZ129" s="18">
        <v>4</v>
      </c>
      <c r="CA129" s="17">
        <f>BZ129*$D129*$E129*$F129*$I129*$CA$8</f>
        <v>111089.664</v>
      </c>
      <c r="CB129" s="18">
        <v>0</v>
      </c>
      <c r="CC129" s="17">
        <f>CB129*$D129*$E129*$F129*$I129*$CC$8</f>
        <v>0</v>
      </c>
      <c r="CD129" s="18"/>
      <c r="CE129" s="17">
        <f>CD129*$D129*$E129*$F129*$I129*$CE$8</f>
        <v>0</v>
      </c>
      <c r="CF129" s="18">
        <v>0</v>
      </c>
      <c r="CG129" s="17">
        <f>CF129*$D129*$E129*$F129*$I129*$CG$8</f>
        <v>0</v>
      </c>
      <c r="CH129" s="18"/>
      <c r="CI129" s="17">
        <f>CH129*$D129*$E129*$F129*$I129*$CI$8</f>
        <v>0</v>
      </c>
      <c r="CJ129" s="16"/>
      <c r="CK129" s="17">
        <f>CJ129*$D129*$E129*$F129*$I129*$CK$8</f>
        <v>0</v>
      </c>
      <c r="CL129" s="18">
        <v>0</v>
      </c>
      <c r="CM129" s="17">
        <f>CL129*$D129*$E129*$F129*$I129*$CM$8</f>
        <v>0</v>
      </c>
      <c r="CN129" s="16">
        <v>0</v>
      </c>
      <c r="CO129" s="17">
        <f>CN129*$D129*$E129*$F129*$J129*$CO$8</f>
        <v>0</v>
      </c>
      <c r="CP129" s="18"/>
      <c r="CQ129" s="17">
        <f>CP129*$D129*$E129*$F129*$K129*$CQ$8</f>
        <v>0</v>
      </c>
      <c r="CR129" s="17"/>
      <c r="CS129" s="17">
        <f>CR129*D129*E129*F129</f>
        <v>0</v>
      </c>
      <c r="CT129" s="62">
        <f t="shared" ref="CT129:CU132" si="464">SUM(N129+L129+X129+P129+R129+Z129+V129+T129+AB129+AF129+AD129+AH129+AJ129+AN129+BJ129+BP129+AL129+AX129+AZ129+CB129+CD129+BZ129+CF129+CH129+BT129+BV129+AP129+AR129+AT129+AV129+BL129+BN129+BR129+BB129+BD129+BF129+BH129+BX129+CJ129+CL129+CN129+CP129+CR129)</f>
        <v>121</v>
      </c>
      <c r="CU129" s="62">
        <f t="shared" si="464"/>
        <v>3036450.8159999996</v>
      </c>
      <c r="CV129" s="61">
        <f>SUM(CT129*F129)</f>
        <v>121</v>
      </c>
    </row>
    <row r="130" spans="1:100" ht="30" x14ac:dyDescent="0.25">
      <c r="A130" s="30"/>
      <c r="B130" s="30">
        <v>87</v>
      </c>
      <c r="C130" s="76" t="s">
        <v>240</v>
      </c>
      <c r="D130" s="77">
        <v>11480</v>
      </c>
      <c r="E130" s="15">
        <v>1.69</v>
      </c>
      <c r="F130" s="31">
        <v>1</v>
      </c>
      <c r="G130" s="31"/>
      <c r="H130" s="77">
        <v>1.4</v>
      </c>
      <c r="I130" s="77">
        <v>1.68</v>
      </c>
      <c r="J130" s="77">
        <v>2.23</v>
      </c>
      <c r="K130" s="77">
        <v>2.57</v>
      </c>
      <c r="L130" s="18">
        <v>0</v>
      </c>
      <c r="M130" s="17">
        <f>SUM(L130*$D130*$E130*$F130*$H130*$M$8)</f>
        <v>0</v>
      </c>
      <c r="N130" s="18"/>
      <c r="O130" s="17">
        <f t="shared" si="313"/>
        <v>0</v>
      </c>
      <c r="P130" s="18"/>
      <c r="Q130" s="17">
        <f>SUM(P130*$D130*$E130*$F130*$H130*$Q$8)</f>
        <v>0</v>
      </c>
      <c r="R130" s="16">
        <v>0</v>
      </c>
      <c r="S130" s="17">
        <f>SUM(R130*$D130*$E130*$F130*$H130*$S$8)</f>
        <v>0</v>
      </c>
      <c r="T130" s="18">
        <v>0</v>
      </c>
      <c r="U130" s="17">
        <f>SUM(T130*$D130*$E130*$F130*$H130*$U$8)</f>
        <v>0</v>
      </c>
      <c r="V130" s="16"/>
      <c r="W130" s="19">
        <f>SUM(V130*$D130*$E130*$F130*$H130*$W$8)</f>
        <v>0</v>
      </c>
      <c r="X130" s="78"/>
      <c r="Y130" s="17">
        <f t="shared" si="314"/>
        <v>0</v>
      </c>
      <c r="Z130" s="18">
        <v>0</v>
      </c>
      <c r="AA130" s="17">
        <f>SUM(Z130*$D130*$E130*$F130*$H130*$AA$8)</f>
        <v>0</v>
      </c>
      <c r="AB130" s="18"/>
      <c r="AC130" s="17">
        <f>SUM(AB130*$D130*$E130*$F130*$H130*$AC$8)</f>
        <v>0</v>
      </c>
      <c r="AD130" s="18">
        <v>0</v>
      </c>
      <c r="AE130" s="17">
        <f>SUM(AD130*$D130*$E130*$F130*$H130*$AE$8)</f>
        <v>0</v>
      </c>
      <c r="AF130" s="16">
        <v>0</v>
      </c>
      <c r="AG130" s="17">
        <f>AF130*$D130*$E130*$F130*$I130*$AG$8</f>
        <v>0</v>
      </c>
      <c r="AH130" s="16">
        <v>0</v>
      </c>
      <c r="AI130" s="17">
        <f>AH130*$D130*$E130*$F130*$I130*$AI$8</f>
        <v>0</v>
      </c>
      <c r="AJ130" s="21"/>
      <c r="AK130" s="17">
        <f>SUM(AJ130*$D130*$E130*$F130*$H130*$AK$8)</f>
        <v>0</v>
      </c>
      <c r="AL130" s="16"/>
      <c r="AM130" s="19">
        <f>SUM(AL130*$D130*$E130*$F130*$H130*$AM$8)</f>
        <v>0</v>
      </c>
      <c r="AN130" s="18">
        <v>0</v>
      </c>
      <c r="AO130" s="17">
        <f>SUM(AN130*$D130*$E130*$F130*$H130*$AO$8)</f>
        <v>0</v>
      </c>
      <c r="AP130" s="18">
        <v>0</v>
      </c>
      <c r="AQ130" s="17">
        <f>SUM(AP130*$D130*$E130*$F130*$H130*$AQ$8)</f>
        <v>0</v>
      </c>
      <c r="AR130" s="18"/>
      <c r="AS130" s="17">
        <f>SUM(AR130*$D130*$E130*$F130*$H130*$AS$8)</f>
        <v>0</v>
      </c>
      <c r="AT130" s="18"/>
      <c r="AU130" s="17">
        <f>SUM(AT130*$D130*$E130*$F130*$H130*$AU$8)</f>
        <v>0</v>
      </c>
      <c r="AV130" s="18"/>
      <c r="AW130" s="17">
        <f>SUM(AV130*$D130*$E130*$F130*$H130*$AW$8)</f>
        <v>0</v>
      </c>
      <c r="AX130" s="16">
        <v>0</v>
      </c>
      <c r="AY130" s="17">
        <f>SUM(AX130*$D130*$E130*$F130*$H130*$AY$8)</f>
        <v>0</v>
      </c>
      <c r="AZ130" s="18"/>
      <c r="BA130" s="17">
        <f>SUM(AZ130*$D130*$E130*$F130*$H130*$BA$8)</f>
        <v>0</v>
      </c>
      <c r="BB130" s="18">
        <v>0</v>
      </c>
      <c r="BC130" s="17">
        <f>SUM(BB130*$D130*$E130*$F130*$H130*$BC$8)</f>
        <v>0</v>
      </c>
      <c r="BD130" s="18">
        <v>0</v>
      </c>
      <c r="BE130" s="17">
        <f>SUM(BD130*$D130*$E130*$F130*$H130*$BE$8)</f>
        <v>0</v>
      </c>
      <c r="BF130" s="18">
        <v>0</v>
      </c>
      <c r="BG130" s="17">
        <f>SUM(BF130*$D130*$E130*$F130*$H130*$BG$8)</f>
        <v>0</v>
      </c>
      <c r="BH130" s="18"/>
      <c r="BI130" s="17">
        <f>SUM(BH130*$D130*$E130*$F130*$H130*$BI$8)</f>
        <v>0</v>
      </c>
      <c r="BJ130" s="18">
        <v>0</v>
      </c>
      <c r="BK130" s="17">
        <f>BJ130*$D130*$E130*$F130*$I130*$BK$8</f>
        <v>0</v>
      </c>
      <c r="BL130" s="16">
        <v>0</v>
      </c>
      <c r="BM130" s="17">
        <f>BL130*$D130*$E130*$F130*$I130*$BM$8</f>
        <v>0</v>
      </c>
      <c r="BN130" s="32">
        <v>0</v>
      </c>
      <c r="BO130" s="17">
        <f>BN130*$D130*$E130*$F130*$I130*$BO$8</f>
        <v>0</v>
      </c>
      <c r="BP130" s="22">
        <v>20</v>
      </c>
      <c r="BQ130" s="17">
        <f>BP130*$D130*$E130*$F130*$I130*$BQ$8</f>
        <v>651880.31999999995</v>
      </c>
      <c r="BR130" s="16">
        <v>0</v>
      </c>
      <c r="BS130" s="17">
        <f>BR130*$D130*$E130*$F130*$I130*$BS$8</f>
        <v>0</v>
      </c>
      <c r="BT130" s="16"/>
      <c r="BU130" s="17">
        <f>BT130*$D130*$E130*$F130*$I130*$BU$8</f>
        <v>0</v>
      </c>
      <c r="BV130" s="18">
        <v>0</v>
      </c>
      <c r="BW130" s="17">
        <f>BV130*$D130*$E130*$F130*$I130*$BW$8</f>
        <v>0</v>
      </c>
      <c r="BX130" s="16"/>
      <c r="BY130" s="17">
        <f>BX130*$D130*$E130*$F130*$I130*$BY$8</f>
        <v>0</v>
      </c>
      <c r="BZ130" s="18">
        <v>4</v>
      </c>
      <c r="CA130" s="17">
        <f>BZ130*$D130*$E130*$F130*$I130*$CA$8</f>
        <v>130376.064</v>
      </c>
      <c r="CB130" s="18">
        <v>0</v>
      </c>
      <c r="CC130" s="17">
        <f>CB130*$D130*$E130*$F130*$I130*$CC$8</f>
        <v>0</v>
      </c>
      <c r="CD130" s="18"/>
      <c r="CE130" s="17">
        <f>CD130*$D130*$E130*$F130*$I130*$CE$8</f>
        <v>0</v>
      </c>
      <c r="CF130" s="18">
        <v>0</v>
      </c>
      <c r="CG130" s="17">
        <f>CF130*$D130*$E130*$F130*$I130*$CG$8</f>
        <v>0</v>
      </c>
      <c r="CH130" s="18"/>
      <c r="CI130" s="17">
        <f>CH130*$D130*$E130*$F130*$I130*$CI$8</f>
        <v>0</v>
      </c>
      <c r="CJ130" s="16"/>
      <c r="CK130" s="17">
        <f>CJ130*$D130*$E130*$F130*$I130*$CK$8</f>
        <v>0</v>
      </c>
      <c r="CL130" s="18">
        <v>0</v>
      </c>
      <c r="CM130" s="17">
        <f>CL130*$D130*$E130*$F130*$I130*$CM$8</f>
        <v>0</v>
      </c>
      <c r="CN130" s="16">
        <v>0</v>
      </c>
      <c r="CO130" s="17">
        <f>CN130*$D130*$E130*$F130*$J130*$CO$8</f>
        <v>0</v>
      </c>
      <c r="CP130" s="18">
        <v>0</v>
      </c>
      <c r="CQ130" s="17">
        <f>CP130*$D130*$E130*$F130*$K130*$CQ$8</f>
        <v>0</v>
      </c>
      <c r="CR130" s="17"/>
      <c r="CS130" s="17">
        <f>CR130*D130*E130*F130</f>
        <v>0</v>
      </c>
      <c r="CT130" s="62">
        <f t="shared" si="464"/>
        <v>24</v>
      </c>
      <c r="CU130" s="62">
        <f t="shared" si="464"/>
        <v>782256.38399999996</v>
      </c>
      <c r="CV130" s="61">
        <f>SUM(CT130*F130)</f>
        <v>24</v>
      </c>
    </row>
    <row r="131" spans="1:100" ht="30" x14ac:dyDescent="0.25">
      <c r="A131" s="30"/>
      <c r="B131" s="30">
        <v>88</v>
      </c>
      <c r="C131" s="76" t="s">
        <v>241</v>
      </c>
      <c r="D131" s="77">
        <v>11480</v>
      </c>
      <c r="E131" s="15">
        <v>2.4900000000000002</v>
      </c>
      <c r="F131" s="31">
        <v>1</v>
      </c>
      <c r="G131" s="31"/>
      <c r="H131" s="77">
        <v>1.4</v>
      </c>
      <c r="I131" s="77">
        <v>1.68</v>
      </c>
      <c r="J131" s="77">
        <v>2.23</v>
      </c>
      <c r="K131" s="77">
        <v>2.57</v>
      </c>
      <c r="L131" s="18">
        <v>0</v>
      </c>
      <c r="M131" s="17">
        <f>SUM(L131*$D131*$E131*$F131*$H131*$M$8)</f>
        <v>0</v>
      </c>
      <c r="N131" s="18">
        <v>39</v>
      </c>
      <c r="O131" s="17">
        <f t="shared" si="313"/>
        <v>1560751.92</v>
      </c>
      <c r="P131" s="18">
        <v>8</v>
      </c>
      <c r="Q131" s="17">
        <f>SUM(P131*$D131*$E131*$F131*$H131*$Q$8)</f>
        <v>320154.23999999999</v>
      </c>
      <c r="R131" s="16">
        <v>0</v>
      </c>
      <c r="S131" s="17">
        <f>SUM(R131*$D131*$E131*$F131*$H131*$S$8)</f>
        <v>0</v>
      </c>
      <c r="T131" s="18">
        <v>0</v>
      </c>
      <c r="U131" s="17">
        <f>SUM(T131*$D131*$E131*$F131*$H131*$U$8)</f>
        <v>0</v>
      </c>
      <c r="V131" s="16"/>
      <c r="W131" s="19">
        <f>SUM(V131*$D131*$E131*$F131*$H131*$W$8)</f>
        <v>0</v>
      </c>
      <c r="X131" s="78"/>
      <c r="Y131" s="17">
        <f t="shared" si="314"/>
        <v>0</v>
      </c>
      <c r="Z131" s="18">
        <v>0</v>
      </c>
      <c r="AA131" s="17">
        <f>SUM(Z131*$D131*$E131*$F131*$H131*$AA$8)</f>
        <v>0</v>
      </c>
      <c r="AB131" s="18"/>
      <c r="AC131" s="17">
        <f>SUM(AB131*$D131*$E131*$F131*$H131*$AC$8)</f>
        <v>0</v>
      </c>
      <c r="AD131" s="18">
        <v>0</v>
      </c>
      <c r="AE131" s="17">
        <f>SUM(AD131*$D131*$E131*$F131*$H131*$AE$8)</f>
        <v>0</v>
      </c>
      <c r="AF131" s="16">
        <v>0</v>
      </c>
      <c r="AG131" s="17">
        <f>AF131*$D131*$E131*$F131*$I131*$AG$8</f>
        <v>0</v>
      </c>
      <c r="AH131" s="16">
        <v>0</v>
      </c>
      <c r="AI131" s="17">
        <f>AH131*$D131*$E131*$F131*$I131*$AI$8</f>
        <v>0</v>
      </c>
      <c r="AJ131" s="21"/>
      <c r="AK131" s="17">
        <f>SUM(AJ131*$D131*$E131*$F131*$H131*$AK$8)</f>
        <v>0</v>
      </c>
      <c r="AL131" s="16"/>
      <c r="AM131" s="19">
        <f>SUM(AL131*$D131*$E131*$F131*$H131*$AM$8)</f>
        <v>0</v>
      </c>
      <c r="AN131" s="18">
        <v>0</v>
      </c>
      <c r="AO131" s="17">
        <f>SUM(AN131*$D131*$E131*$F131*$H131*$AO$8)</f>
        <v>0</v>
      </c>
      <c r="AP131" s="18">
        <v>0</v>
      </c>
      <c r="AQ131" s="17">
        <f>SUM(AP131*$D131*$E131*$F131*$H131*$AQ$8)</f>
        <v>0</v>
      </c>
      <c r="AR131" s="18"/>
      <c r="AS131" s="17">
        <f>SUM(AR131*$D131*$E131*$F131*$H131*$AS$8)</f>
        <v>0</v>
      </c>
      <c r="AT131" s="18"/>
      <c r="AU131" s="17">
        <f>SUM(AT131*$D131*$E131*$F131*$H131*$AU$8)</f>
        <v>0</v>
      </c>
      <c r="AV131" s="18"/>
      <c r="AW131" s="17">
        <f>SUM(AV131*$D131*$E131*$F131*$H131*$AW$8)</f>
        <v>0</v>
      </c>
      <c r="AX131" s="16">
        <v>0</v>
      </c>
      <c r="AY131" s="17">
        <f>SUM(AX131*$D131*$E131*$F131*$H131*$AY$8)</f>
        <v>0</v>
      </c>
      <c r="AZ131" s="18"/>
      <c r="BA131" s="17">
        <f>SUM(AZ131*$D131*$E131*$F131*$H131*$BA$8)</f>
        <v>0</v>
      </c>
      <c r="BB131" s="18">
        <v>0</v>
      </c>
      <c r="BC131" s="17">
        <f>SUM(BB131*$D131*$E131*$F131*$H131*$BC$8)</f>
        <v>0</v>
      </c>
      <c r="BD131" s="18">
        <v>0</v>
      </c>
      <c r="BE131" s="17">
        <f>SUM(BD131*$D131*$E131*$F131*$H131*$BE$8)</f>
        <v>0</v>
      </c>
      <c r="BF131" s="18">
        <v>0</v>
      </c>
      <c r="BG131" s="17">
        <f>SUM(BF131*$D131*$E131*$F131*$H131*$BG$8)</f>
        <v>0</v>
      </c>
      <c r="BH131" s="18"/>
      <c r="BI131" s="17">
        <f>SUM(BH131*$D131*$E131*$F131*$H131*$BI$8)</f>
        <v>0</v>
      </c>
      <c r="BJ131" s="18">
        <v>0</v>
      </c>
      <c r="BK131" s="17">
        <f>BJ131*$D131*$E131*$F131*$I131*$BK$8</f>
        <v>0</v>
      </c>
      <c r="BL131" s="16">
        <v>0</v>
      </c>
      <c r="BM131" s="17">
        <f>BL131*$D131*$E131*$F131*$I131*$BM$8</f>
        <v>0</v>
      </c>
      <c r="BN131" s="32">
        <v>0</v>
      </c>
      <c r="BO131" s="17">
        <f>BN131*$D131*$E131*$F131*$I131*$BO$8</f>
        <v>0</v>
      </c>
      <c r="BP131" s="18"/>
      <c r="BQ131" s="17">
        <f>BP131*$D131*$E131*$F131*$I131*$BQ$8</f>
        <v>0</v>
      </c>
      <c r="BR131" s="16">
        <v>0</v>
      </c>
      <c r="BS131" s="17">
        <f>BR131*$D131*$E131*$F131*$I131*$BS$8</f>
        <v>0</v>
      </c>
      <c r="BT131" s="20"/>
      <c r="BU131" s="17">
        <f>BT131*$D131*$E131*$F131*$I131*$BU$8</f>
        <v>0</v>
      </c>
      <c r="BV131" s="18">
        <v>0</v>
      </c>
      <c r="BW131" s="17">
        <f>BV131*$D131*$E131*$F131*$I131*$BW$8</f>
        <v>0</v>
      </c>
      <c r="BX131" s="16"/>
      <c r="BY131" s="17">
        <f>BX131*$D131*$E131*$F131*$I131*$BY$8</f>
        <v>0</v>
      </c>
      <c r="BZ131" s="18">
        <v>0</v>
      </c>
      <c r="CA131" s="17">
        <f>BZ131*$D131*$E131*$F131*$I131*$CA$8</f>
        <v>0</v>
      </c>
      <c r="CB131" s="18">
        <v>0</v>
      </c>
      <c r="CC131" s="17">
        <f>CB131*$D131*$E131*$F131*$I131*$CC$8</f>
        <v>0</v>
      </c>
      <c r="CD131" s="18"/>
      <c r="CE131" s="17">
        <f>CD131*$D131*$E131*$F131*$I131*$CE$8</f>
        <v>0</v>
      </c>
      <c r="CF131" s="18">
        <v>0</v>
      </c>
      <c r="CG131" s="17">
        <f>CF131*$D131*$E131*$F131*$I131*$CG$8</f>
        <v>0</v>
      </c>
      <c r="CH131" s="18"/>
      <c r="CI131" s="17">
        <f>CH131*$D131*$E131*$F131*$I131*$CI$8</f>
        <v>0</v>
      </c>
      <c r="CJ131" s="16"/>
      <c r="CK131" s="17">
        <f>CJ131*$D131*$E131*$F131*$I131*$CK$8</f>
        <v>0</v>
      </c>
      <c r="CL131" s="18">
        <v>0</v>
      </c>
      <c r="CM131" s="17">
        <f>CL131*$D131*$E131*$F131*$I131*$CM$8</f>
        <v>0</v>
      </c>
      <c r="CN131" s="16">
        <v>0</v>
      </c>
      <c r="CO131" s="17">
        <f>CN131*$D131*$E131*$F131*$J131*$CO$8</f>
        <v>0</v>
      </c>
      <c r="CP131" s="18">
        <v>0</v>
      </c>
      <c r="CQ131" s="17">
        <f>CP131*$D131*$E131*$F131*$K131*$CQ$8</f>
        <v>0</v>
      </c>
      <c r="CR131" s="17"/>
      <c r="CS131" s="17">
        <f>CR131*D131*E131*F131</f>
        <v>0</v>
      </c>
      <c r="CT131" s="62">
        <f t="shared" si="464"/>
        <v>47</v>
      </c>
      <c r="CU131" s="62">
        <f t="shared" si="464"/>
        <v>1880906.16</v>
      </c>
      <c r="CV131" s="61">
        <f>SUM(CT131*F131)</f>
        <v>47</v>
      </c>
    </row>
    <row r="132" spans="1:100" ht="45" x14ac:dyDescent="0.25">
      <c r="A132" s="30"/>
      <c r="B132" s="30">
        <v>89</v>
      </c>
      <c r="C132" s="76" t="s">
        <v>242</v>
      </c>
      <c r="D132" s="77">
        <v>11480</v>
      </c>
      <c r="E132" s="15">
        <v>1.05</v>
      </c>
      <c r="F132" s="31">
        <v>1</v>
      </c>
      <c r="G132" s="31"/>
      <c r="H132" s="77">
        <v>1.4</v>
      </c>
      <c r="I132" s="77">
        <v>1.68</v>
      </c>
      <c r="J132" s="77">
        <v>2.23</v>
      </c>
      <c r="K132" s="77">
        <v>2.57</v>
      </c>
      <c r="L132" s="18"/>
      <c r="M132" s="17">
        <f>SUM(L132*$D132*$E132*$F132*$H132*$M$8)</f>
        <v>0</v>
      </c>
      <c r="N132" s="18"/>
      <c r="O132" s="17">
        <f t="shared" si="313"/>
        <v>0</v>
      </c>
      <c r="P132" s="18">
        <v>163</v>
      </c>
      <c r="Q132" s="17">
        <f>SUM(P132*$D132*$E132*$F132*$H132*$Q$8)</f>
        <v>2750722.8</v>
      </c>
      <c r="R132" s="16"/>
      <c r="S132" s="17">
        <f>SUM(R132*$D132*$E132*$F132*$H132*$S$8)</f>
        <v>0</v>
      </c>
      <c r="T132" s="18"/>
      <c r="U132" s="17">
        <f>SUM(T132*$D132*$E132*$F132*$H132*$U$8)</f>
        <v>0</v>
      </c>
      <c r="V132" s="16"/>
      <c r="W132" s="19">
        <f>SUM(V132*$D132*$E132*$F132*$H132*$W$8)</f>
        <v>0</v>
      </c>
      <c r="X132" s="78"/>
      <c r="Y132" s="17">
        <f t="shared" si="314"/>
        <v>0</v>
      </c>
      <c r="Z132" s="18">
        <v>1</v>
      </c>
      <c r="AA132" s="17">
        <f>SUM(Z132*$D132*$E132*$F132*$H132*$AA$8)</f>
        <v>16875.599999999999</v>
      </c>
      <c r="AB132" s="18">
        <v>75</v>
      </c>
      <c r="AC132" s="17">
        <f>SUM(AB132*$D132*$E132*$F132*$H132*$AC$8)</f>
        <v>1265670</v>
      </c>
      <c r="AD132" s="18">
        <v>15</v>
      </c>
      <c r="AE132" s="17">
        <f>SUM(AD132*$D132*$E132*$F132*$H132*$AE$8)</f>
        <v>253133.99999999997</v>
      </c>
      <c r="AF132" s="16"/>
      <c r="AG132" s="17">
        <f>AF132*$D132*$E132*$F132*$I132*$AG$8</f>
        <v>0</v>
      </c>
      <c r="AH132" s="28">
        <v>110</v>
      </c>
      <c r="AI132" s="17">
        <f>AH132*$D132*$E132*$F132*$I132*$AI$8</f>
        <v>2227579.1999999997</v>
      </c>
      <c r="AJ132" s="21"/>
      <c r="AK132" s="17">
        <f>SUM(AJ132*$D132*$E132*$F132*$H132*$AK$8)</f>
        <v>0</v>
      </c>
      <c r="AL132" s="27"/>
      <c r="AM132" s="19">
        <f>SUM(AL132*$D132*$E132*$F132*$H132*$AM$8)</f>
        <v>0</v>
      </c>
      <c r="AN132" s="26"/>
      <c r="AO132" s="17">
        <f>SUM(AN132*$D132*$E132*$F132*$H132*$AO$8)</f>
        <v>0</v>
      </c>
      <c r="AP132" s="26"/>
      <c r="AQ132" s="17">
        <f>SUM(AP132*$D132*$E132*$F132*$H132*$AQ$8)</f>
        <v>0</v>
      </c>
      <c r="AR132" s="26"/>
      <c r="AS132" s="17">
        <f>SUM(AR132*$D132*$E132*$F132*$H132*$AS$8)</f>
        <v>0</v>
      </c>
      <c r="AT132" s="26"/>
      <c r="AU132" s="17">
        <f>SUM(AT132*$D132*$E132*$F132*$H132*$AU$8)</f>
        <v>0</v>
      </c>
      <c r="AV132" s="26">
        <v>3</v>
      </c>
      <c r="AW132" s="17">
        <f>SUM(AV132*$D132*$E132*$F132*$H132*$AW$8)</f>
        <v>50626.799999999996</v>
      </c>
      <c r="AX132" s="27">
        <v>22</v>
      </c>
      <c r="AY132" s="17">
        <f>SUM(AX132*$D132*$E132*$F132*$H132*$AY$8)</f>
        <v>371263.19999999995</v>
      </c>
      <c r="AZ132" s="26">
        <v>60</v>
      </c>
      <c r="BA132" s="17">
        <f>SUM(AZ132*$D132*$E132*$F132*$H132*$BA$8)</f>
        <v>1012535.9999999999</v>
      </c>
      <c r="BB132" s="26">
        <v>151</v>
      </c>
      <c r="BC132" s="17">
        <f>SUM(BB132*$D132*$E132*$F132*$H132*$BC$8)</f>
        <v>2548215.5999999996</v>
      </c>
      <c r="BD132" s="26"/>
      <c r="BE132" s="17">
        <f>SUM(BD132*$D132*$E132*$F132*$H132*$BE$8)</f>
        <v>0</v>
      </c>
      <c r="BF132" s="26"/>
      <c r="BG132" s="17">
        <f>SUM(BF132*$D132*$E132*$F132*$H132*$BG$8)</f>
        <v>0</v>
      </c>
      <c r="BH132" s="26">
        <v>41</v>
      </c>
      <c r="BI132" s="17">
        <f>SUM(BH132*$D132*$E132*$F132*$H132*$BI$8)</f>
        <v>691899.6</v>
      </c>
      <c r="BJ132" s="29">
        <v>5</v>
      </c>
      <c r="BK132" s="17">
        <f>BJ132*$D132*$E132*$F132*$I132*$BK$8</f>
        <v>101253.59999999999</v>
      </c>
      <c r="BL132" s="27"/>
      <c r="BM132" s="17">
        <f>BL132*$D132*$E132*$F132*$I132*$BM$8</f>
        <v>0</v>
      </c>
      <c r="BN132" s="33"/>
      <c r="BO132" s="17">
        <f>BN132*$D132*$E132*$F132*$I132*$BO$8</f>
        <v>0</v>
      </c>
      <c r="BP132" s="29">
        <v>49</v>
      </c>
      <c r="BQ132" s="17">
        <f>BP132*$D132*$E132*$F132*$I132*$BQ$8</f>
        <v>992285.27999999991</v>
      </c>
      <c r="BR132" s="28"/>
      <c r="BS132" s="17">
        <f>BR132*$D132*$E132*$F132*$I132*$BS$8</f>
        <v>0</v>
      </c>
      <c r="BT132" s="28">
        <v>65</v>
      </c>
      <c r="BU132" s="17">
        <f>BT132*$D132*$E132*$F132*$I132*$BU$8</f>
        <v>1316296.8</v>
      </c>
      <c r="BV132" s="26">
        <v>55</v>
      </c>
      <c r="BW132" s="17">
        <f>BV132*$D132*$E132*$F132*$I132*$BW$8</f>
        <v>1113789.5999999999</v>
      </c>
      <c r="BX132" s="28">
        <v>81</v>
      </c>
      <c r="BY132" s="17">
        <f>BX132*$D132*$E132*$F132*$I132*$BY$8</f>
        <v>1640308.3199999998</v>
      </c>
      <c r="BZ132" s="29">
        <v>95</v>
      </c>
      <c r="CA132" s="17">
        <f>BZ132*$D132*$E132*$F132*$I132*$CA$8</f>
        <v>1923818.4</v>
      </c>
      <c r="CB132" s="26"/>
      <c r="CC132" s="17">
        <f>CB132*$D132*$E132*$F132*$I132*$CC$8</f>
        <v>0</v>
      </c>
      <c r="CD132" s="26">
        <v>23</v>
      </c>
      <c r="CE132" s="17">
        <f>CD132*$D132*$E132*$F132*$I132*$CE$8</f>
        <v>465766.56</v>
      </c>
      <c r="CF132" s="26">
        <v>13</v>
      </c>
      <c r="CG132" s="17">
        <f>CF132*$D132*$E132*$F132*$I132*$CG$8</f>
        <v>263259.36</v>
      </c>
      <c r="CH132" s="29">
        <v>3</v>
      </c>
      <c r="CI132" s="17">
        <f>CH132*$D132*$E132*$F132*$I132*$CI$8</f>
        <v>60752.159999999996</v>
      </c>
      <c r="CJ132" s="27">
        <v>40</v>
      </c>
      <c r="CK132" s="17">
        <f>CJ132*$D132*$E132*$F132*$I132*$CK$8</f>
        <v>810028.79999999993</v>
      </c>
      <c r="CL132" s="26">
        <v>3</v>
      </c>
      <c r="CM132" s="17">
        <f>CL132*$D132*$E132*$F132*$I132*$CM$8</f>
        <v>60752.159999999996</v>
      </c>
      <c r="CN132" s="28">
        <v>76</v>
      </c>
      <c r="CO132" s="17">
        <f>CN132*$D132*$E132*$F132*$J132*$CO$8</f>
        <v>2042911.92</v>
      </c>
      <c r="CP132" s="29"/>
      <c r="CQ132" s="17">
        <f>CP132*$D132*$E132*$F132*$K132*$CQ$8</f>
        <v>0</v>
      </c>
      <c r="CR132" s="17"/>
      <c r="CS132" s="17">
        <f>CR132*D132*E132*F132</f>
        <v>0</v>
      </c>
      <c r="CT132" s="62">
        <f t="shared" si="464"/>
        <v>1149</v>
      </c>
      <c r="CU132" s="62">
        <f t="shared" si="464"/>
        <v>21979745.760000005</v>
      </c>
      <c r="CV132" s="61">
        <f>SUM(CT132*F132)</f>
        <v>1149</v>
      </c>
    </row>
    <row r="133" spans="1:100" x14ac:dyDescent="0.25">
      <c r="A133" s="30">
        <v>30</v>
      </c>
      <c r="B133" s="30"/>
      <c r="C133" s="75" t="s">
        <v>243</v>
      </c>
      <c r="D133" s="77">
        <v>11480</v>
      </c>
      <c r="E133" s="46">
        <v>0.98</v>
      </c>
      <c r="F133" s="40">
        <v>1</v>
      </c>
      <c r="G133" s="40"/>
      <c r="H133" s="77">
        <v>1.4</v>
      </c>
      <c r="I133" s="77">
        <v>1.68</v>
      </c>
      <c r="J133" s="77">
        <v>2.23</v>
      </c>
      <c r="K133" s="77">
        <v>2.57</v>
      </c>
      <c r="L133" s="24">
        <f t="shared" ref="L133" si="465">SUM(L134:L139)</f>
        <v>62</v>
      </c>
      <c r="M133" s="24">
        <f>SUM(M134:M139)</f>
        <v>1043072.8</v>
      </c>
      <c r="N133" s="24">
        <f t="shared" ref="N133:BR133" si="466">SUM(N134:N139)</f>
        <v>0</v>
      </c>
      <c r="O133" s="24">
        <f t="shared" si="466"/>
        <v>0</v>
      </c>
      <c r="P133" s="24">
        <f t="shared" si="466"/>
        <v>0</v>
      </c>
      <c r="Q133" s="24">
        <f>SUM(Q134:Q139)</f>
        <v>0</v>
      </c>
      <c r="R133" s="64">
        <f t="shared" ref="R133" si="467">SUM(R134:R139)</f>
        <v>0</v>
      </c>
      <c r="S133" s="24">
        <f>SUM(S134:S139)</f>
        <v>0</v>
      </c>
      <c r="T133" s="24">
        <f t="shared" ref="T133" si="468">SUM(T134:T139)</f>
        <v>0</v>
      </c>
      <c r="U133" s="24">
        <f>SUM(U134:U139)</f>
        <v>0</v>
      </c>
      <c r="V133" s="64">
        <f t="shared" ref="V133" si="469">SUM(V134:V139)</f>
        <v>0</v>
      </c>
      <c r="W133" s="64">
        <f>SUM(W134:W139)</f>
        <v>0</v>
      </c>
      <c r="X133" s="24">
        <f t="shared" ref="X133" si="470">SUM(X134:X139)</f>
        <v>0</v>
      </c>
      <c r="Y133" s="24">
        <f t="shared" si="466"/>
        <v>0</v>
      </c>
      <c r="Z133" s="24">
        <f t="shared" si="466"/>
        <v>0</v>
      </c>
      <c r="AA133" s="24">
        <f t="shared" si="466"/>
        <v>0</v>
      </c>
      <c r="AB133" s="24">
        <f t="shared" si="466"/>
        <v>0</v>
      </c>
      <c r="AC133" s="24">
        <f t="shared" si="466"/>
        <v>0</v>
      </c>
      <c r="AD133" s="24">
        <f t="shared" si="466"/>
        <v>27</v>
      </c>
      <c r="AE133" s="24">
        <f>SUM(AE134:AE139)</f>
        <v>347155.19999999995</v>
      </c>
      <c r="AF133" s="64">
        <f t="shared" ref="AF133" si="471">SUM(AF134:AF139)</f>
        <v>0</v>
      </c>
      <c r="AG133" s="24">
        <f t="shared" si="466"/>
        <v>0</v>
      </c>
      <c r="AH133" s="48">
        <f t="shared" si="466"/>
        <v>4</v>
      </c>
      <c r="AI133" s="47">
        <f t="shared" si="466"/>
        <v>61716.479999999996</v>
      </c>
      <c r="AJ133" s="48">
        <v>39</v>
      </c>
      <c r="AK133" s="47">
        <f t="shared" si="466"/>
        <v>501446.39999999997</v>
      </c>
      <c r="AL133" s="48">
        <f t="shared" si="466"/>
        <v>0</v>
      </c>
      <c r="AM133" s="48">
        <f>SUM(AM134:AM139)</f>
        <v>0</v>
      </c>
      <c r="AN133" s="47">
        <f t="shared" ref="AN133" si="472">SUM(AN134:AN139)</f>
        <v>0</v>
      </c>
      <c r="AO133" s="47">
        <f t="shared" si="466"/>
        <v>0</v>
      </c>
      <c r="AP133" s="47">
        <f t="shared" si="466"/>
        <v>0</v>
      </c>
      <c r="AQ133" s="47">
        <f>SUM(AQ134:AQ139)</f>
        <v>0</v>
      </c>
      <c r="AR133" s="47">
        <f t="shared" ref="AR133" si="473">SUM(AR134:AR139)</f>
        <v>1</v>
      </c>
      <c r="AS133" s="47">
        <f>SUM(AS134:AS139)</f>
        <v>12857.599999999999</v>
      </c>
      <c r="AT133" s="47">
        <f t="shared" ref="AT133" si="474">SUM(AT134:AT139)</f>
        <v>0</v>
      </c>
      <c r="AU133" s="47">
        <f>SUM(AU134:AU139)</f>
        <v>0</v>
      </c>
      <c r="AV133" s="47">
        <f t="shared" ref="AV133" si="475">SUM(AV134:AV139)</f>
        <v>0</v>
      </c>
      <c r="AW133" s="47">
        <f>SUM(AW134:AW139)</f>
        <v>0</v>
      </c>
      <c r="AX133" s="48">
        <f>SUM(AX134:AX139)</f>
        <v>0</v>
      </c>
      <c r="AY133" s="47">
        <f>SUM(AY134:AY139)</f>
        <v>0</v>
      </c>
      <c r="AZ133" s="47">
        <f>SUM(AZ134:AZ139)</f>
        <v>0</v>
      </c>
      <c r="BA133" s="47">
        <f>SUM(BA134:BA139)</f>
        <v>0</v>
      </c>
      <c r="BB133" s="47">
        <f t="shared" ref="BB133" si="476">SUM(BB134:BB139)</f>
        <v>0</v>
      </c>
      <c r="BC133" s="47">
        <f>SUM(BC134:BC139)</f>
        <v>0</v>
      </c>
      <c r="BD133" s="47">
        <f t="shared" ref="BD133" si="477">SUM(BD134:BD139)</f>
        <v>0</v>
      </c>
      <c r="BE133" s="47">
        <f>SUM(BE134:BE139)</f>
        <v>0</v>
      </c>
      <c r="BF133" s="47">
        <f t="shared" ref="BF133" si="478">SUM(BF134:BF139)</f>
        <v>0</v>
      </c>
      <c r="BG133" s="47">
        <f>SUM(BG134:BG139)</f>
        <v>0</v>
      </c>
      <c r="BH133" s="47">
        <f>SUM(BH134:BH139)</f>
        <v>0</v>
      </c>
      <c r="BI133" s="47">
        <f>SUM(BI134:BI139)</f>
        <v>0</v>
      </c>
      <c r="BJ133" s="47">
        <f t="shared" ref="BJ133" si="479">SUM(BJ134:BJ139)</f>
        <v>0</v>
      </c>
      <c r="BK133" s="47">
        <f t="shared" si="466"/>
        <v>0</v>
      </c>
      <c r="BL133" s="48">
        <f t="shared" si="466"/>
        <v>69</v>
      </c>
      <c r="BM133" s="47">
        <f>SUM(BM134:BM139)</f>
        <v>1064609.28</v>
      </c>
      <c r="BN133" s="47">
        <f t="shared" ref="BN133" si="480">SUM(BN134:BN139)</f>
        <v>0</v>
      </c>
      <c r="BO133" s="47">
        <f>SUM(BO134:BO139)</f>
        <v>0</v>
      </c>
      <c r="BP133" s="47">
        <f t="shared" ref="BP133" si="481">SUM(BP134:BP139)</f>
        <v>0</v>
      </c>
      <c r="BQ133" s="47">
        <f t="shared" si="466"/>
        <v>0</v>
      </c>
      <c r="BR133" s="48">
        <f t="shared" si="466"/>
        <v>15</v>
      </c>
      <c r="BS133" s="47">
        <f>SUM(BS134:BS139)</f>
        <v>231436.79999999999</v>
      </c>
      <c r="BT133" s="47">
        <f t="shared" ref="BT133:BX133" si="482">SUM(BT134:BT139)</f>
        <v>12</v>
      </c>
      <c r="BU133" s="47">
        <f t="shared" si="482"/>
        <v>185149.44</v>
      </c>
      <c r="BV133" s="47">
        <f t="shared" si="482"/>
        <v>15</v>
      </c>
      <c r="BW133" s="47">
        <f t="shared" si="482"/>
        <v>231436.79999999999</v>
      </c>
      <c r="BX133" s="48">
        <f t="shared" si="482"/>
        <v>0</v>
      </c>
      <c r="BY133" s="47">
        <f>SUM(BY134:BY139)</f>
        <v>0</v>
      </c>
      <c r="BZ133" s="47">
        <f>SUM(BZ134:BZ139)</f>
        <v>9</v>
      </c>
      <c r="CA133" s="47">
        <f>SUM(CA134:CA139)</f>
        <v>138862.07999999999</v>
      </c>
      <c r="CB133" s="47">
        <f t="shared" ref="CB133:CU133" si="483">SUM(CB134:CB139)</f>
        <v>0</v>
      </c>
      <c r="CC133" s="47">
        <f t="shared" si="483"/>
        <v>0</v>
      </c>
      <c r="CD133" s="47">
        <f t="shared" si="483"/>
        <v>10</v>
      </c>
      <c r="CE133" s="47">
        <f t="shared" si="483"/>
        <v>154291.19999999998</v>
      </c>
      <c r="CF133" s="47">
        <f t="shared" si="483"/>
        <v>0</v>
      </c>
      <c r="CG133" s="47">
        <f t="shared" si="483"/>
        <v>0</v>
      </c>
      <c r="CH133" s="47">
        <f t="shared" si="483"/>
        <v>0</v>
      </c>
      <c r="CI133" s="47">
        <f t="shared" si="483"/>
        <v>0</v>
      </c>
      <c r="CJ133" s="48">
        <f t="shared" si="483"/>
        <v>5</v>
      </c>
      <c r="CK133" s="47">
        <f t="shared" si="483"/>
        <v>77145.599999999991</v>
      </c>
      <c r="CL133" s="47">
        <f t="shared" si="483"/>
        <v>0</v>
      </c>
      <c r="CM133" s="47">
        <f t="shared" si="483"/>
        <v>0</v>
      </c>
      <c r="CN133" s="48">
        <v>0</v>
      </c>
      <c r="CO133" s="47">
        <f t="shared" si="483"/>
        <v>0</v>
      </c>
      <c r="CP133" s="47">
        <f t="shared" si="483"/>
        <v>50</v>
      </c>
      <c r="CQ133" s="47">
        <f t="shared" si="483"/>
        <v>1180144</v>
      </c>
      <c r="CR133" s="47">
        <f t="shared" si="483"/>
        <v>0</v>
      </c>
      <c r="CS133" s="47">
        <f t="shared" si="483"/>
        <v>0</v>
      </c>
      <c r="CT133" s="47">
        <f t="shared" si="483"/>
        <v>318</v>
      </c>
      <c r="CU133" s="47">
        <f t="shared" si="483"/>
        <v>5229323.6799999988</v>
      </c>
      <c r="CV133" s="61"/>
    </row>
    <row r="134" spans="1:100" ht="45" x14ac:dyDescent="0.25">
      <c r="A134" s="30"/>
      <c r="B134" s="30">
        <v>90</v>
      </c>
      <c r="C134" s="76" t="s">
        <v>244</v>
      </c>
      <c r="D134" s="77">
        <v>11480</v>
      </c>
      <c r="E134" s="15">
        <v>0.8</v>
      </c>
      <c r="F134" s="31">
        <v>1</v>
      </c>
      <c r="G134" s="31"/>
      <c r="H134" s="77">
        <v>1.4</v>
      </c>
      <c r="I134" s="77">
        <v>1.68</v>
      </c>
      <c r="J134" s="77">
        <v>2.23</v>
      </c>
      <c r="K134" s="77">
        <v>2.57</v>
      </c>
      <c r="L134" s="18">
        <v>50</v>
      </c>
      <c r="M134" s="17">
        <f t="shared" ref="M134:M139" si="484">SUM(L134*$D134*$E134*$F134*$H134*$M$8)</f>
        <v>642880</v>
      </c>
      <c r="N134" s="18"/>
      <c r="O134" s="17">
        <f t="shared" si="313"/>
        <v>0</v>
      </c>
      <c r="P134" s="18"/>
      <c r="Q134" s="17">
        <f t="shared" ref="Q134:Q139" si="485">SUM(P134*$D134*$E134*$F134*$H134*$Q$8)</f>
        <v>0</v>
      </c>
      <c r="R134" s="16"/>
      <c r="S134" s="17">
        <f t="shared" ref="S134:S139" si="486">SUM(R134*$D134*$E134*$F134*$H134*$S$8)</f>
        <v>0</v>
      </c>
      <c r="T134" s="18"/>
      <c r="U134" s="17">
        <f t="shared" ref="U134:U139" si="487">SUM(T134*$D134*$E134*$F134*$H134*$U$8)</f>
        <v>0</v>
      </c>
      <c r="V134" s="16"/>
      <c r="W134" s="19">
        <f t="shared" ref="W134:W139" si="488">SUM(V134*$D134*$E134*$F134*$H134*$W$8)</f>
        <v>0</v>
      </c>
      <c r="X134" s="78"/>
      <c r="Y134" s="17">
        <f t="shared" si="314"/>
        <v>0</v>
      </c>
      <c r="Z134" s="18"/>
      <c r="AA134" s="17">
        <f t="shared" ref="AA134:AA139" si="489">SUM(Z134*$D134*$E134*$F134*$H134*$AA$8)</f>
        <v>0</v>
      </c>
      <c r="AB134" s="18"/>
      <c r="AC134" s="17">
        <f t="shared" ref="AC134:AC139" si="490">SUM(AB134*$D134*$E134*$F134*$H134*$AC$8)</f>
        <v>0</v>
      </c>
      <c r="AD134" s="18">
        <v>27</v>
      </c>
      <c r="AE134" s="17">
        <f t="shared" ref="AE134:AE139" si="491">SUM(AD134*$D134*$E134*$F134*$H134*$AE$8)</f>
        <v>347155.19999999995</v>
      </c>
      <c r="AF134" s="16"/>
      <c r="AG134" s="17">
        <f t="shared" ref="AG134:AG139" si="492">AF134*$D134*$E134*$F134*$I134*$AG$8</f>
        <v>0</v>
      </c>
      <c r="AH134" s="20">
        <v>4</v>
      </c>
      <c r="AI134" s="17">
        <f t="shared" ref="AI134:AI139" si="493">AH134*$D134*$E134*$F134*$I134*$AI$8</f>
        <v>61716.479999999996</v>
      </c>
      <c r="AJ134" s="21">
        <v>39</v>
      </c>
      <c r="AK134" s="17">
        <f t="shared" ref="AK134:AK139" si="494">SUM(AJ134*$D134*$E134*$F134*$H134*$AK$8)</f>
        <v>501446.39999999997</v>
      </c>
      <c r="AL134" s="16"/>
      <c r="AM134" s="19">
        <f t="shared" ref="AM134:AM139" si="495">SUM(AL134*$D134*$E134*$F134*$H134*$AM$8)</f>
        <v>0</v>
      </c>
      <c r="AN134" s="18"/>
      <c r="AO134" s="17">
        <f t="shared" ref="AO134:AO139" si="496">SUM(AN134*$D134*$E134*$F134*$H134*$AO$8)</f>
        <v>0</v>
      </c>
      <c r="AP134" s="18"/>
      <c r="AQ134" s="17">
        <f t="shared" ref="AQ134:AQ139" si="497">SUM(AP134*$D134*$E134*$F134*$H134*$AQ$8)</f>
        <v>0</v>
      </c>
      <c r="AR134" s="18">
        <v>1</v>
      </c>
      <c r="AS134" s="17">
        <f t="shared" ref="AS134:AS139" si="498">SUM(AR134*$D134*$E134*$F134*$H134*$AS$8)</f>
        <v>12857.599999999999</v>
      </c>
      <c r="AT134" s="18"/>
      <c r="AU134" s="17">
        <f t="shared" ref="AU134:AU139" si="499">SUM(AT134*$D134*$E134*$F134*$H134*$AU$8)</f>
        <v>0</v>
      </c>
      <c r="AV134" s="18"/>
      <c r="AW134" s="17">
        <f t="shared" ref="AW134:AW139" si="500">SUM(AV134*$D134*$E134*$F134*$H134*$AW$8)</f>
        <v>0</v>
      </c>
      <c r="AX134" s="16"/>
      <c r="AY134" s="17">
        <f t="shared" ref="AY134:AY139" si="501">SUM(AX134*$D134*$E134*$F134*$H134*$AY$8)</f>
        <v>0</v>
      </c>
      <c r="AZ134" s="18"/>
      <c r="BA134" s="17">
        <f t="shared" ref="BA134:BA139" si="502">SUM(AZ134*$D134*$E134*$F134*$H134*$BA$8)</f>
        <v>0</v>
      </c>
      <c r="BB134" s="18"/>
      <c r="BC134" s="17">
        <f t="shared" ref="BC134:BC139" si="503">SUM(BB134*$D134*$E134*$F134*$H134*$BC$8)</f>
        <v>0</v>
      </c>
      <c r="BD134" s="18"/>
      <c r="BE134" s="17">
        <f t="shared" ref="BE134:BE139" si="504">SUM(BD134*$D134*$E134*$F134*$H134*$BE$8)</f>
        <v>0</v>
      </c>
      <c r="BF134" s="18"/>
      <c r="BG134" s="17">
        <f t="shared" ref="BG134:BG139" si="505">SUM(BF134*$D134*$E134*$F134*$H134*$BG$8)</f>
        <v>0</v>
      </c>
      <c r="BH134" s="18"/>
      <c r="BI134" s="17">
        <f t="shared" ref="BI134:BI139" si="506">SUM(BH134*$D134*$E134*$F134*$H134*$BI$8)</f>
        <v>0</v>
      </c>
      <c r="BJ134" s="18"/>
      <c r="BK134" s="17">
        <f t="shared" ref="BK134:BK139" si="507">BJ134*$D134*$E134*$F134*$I134*$BK$8</f>
        <v>0</v>
      </c>
      <c r="BL134" s="20">
        <v>69</v>
      </c>
      <c r="BM134" s="17">
        <f t="shared" ref="BM134:BM139" si="508">BL134*$D134*$E134*$F134*$I134*$BM$8</f>
        <v>1064609.28</v>
      </c>
      <c r="BN134" s="32"/>
      <c r="BO134" s="17">
        <f t="shared" ref="BO134:BO139" si="509">BN134*$D134*$E134*$F134*$I134*$BO$8</f>
        <v>0</v>
      </c>
      <c r="BP134" s="18"/>
      <c r="BQ134" s="17">
        <f t="shared" ref="BQ134:BQ139" si="510">BP134*$D134*$E134*$F134*$I134*$BQ$8</f>
        <v>0</v>
      </c>
      <c r="BR134" s="20">
        <v>15</v>
      </c>
      <c r="BS134" s="17">
        <f t="shared" ref="BS134:BS139" si="511">BR134*$D134*$E134*$F134*$I134*$BS$8</f>
        <v>231436.79999999999</v>
      </c>
      <c r="BT134" s="20">
        <v>12</v>
      </c>
      <c r="BU134" s="17">
        <f t="shared" ref="BU134:BU139" si="512">BT134*$D134*$E134*$F134*$I134*$BU$8</f>
        <v>185149.44</v>
      </c>
      <c r="BV134" s="18">
        <v>15</v>
      </c>
      <c r="BW134" s="17">
        <f t="shared" ref="BW134:BW139" si="513">BV134*$D134*$E134*$F134*$I134*$BW$8</f>
        <v>231436.79999999999</v>
      </c>
      <c r="BX134" s="20"/>
      <c r="BY134" s="17">
        <f t="shared" ref="BY134:BY139" si="514">BX134*$D134*$E134*$F134*$I134*$BY$8</f>
        <v>0</v>
      </c>
      <c r="BZ134" s="22">
        <v>9</v>
      </c>
      <c r="CA134" s="17">
        <f t="shared" ref="CA134:CA139" si="515">BZ134*$D134*$E134*$F134*$I134*$CA$8</f>
        <v>138862.07999999999</v>
      </c>
      <c r="CB134" s="18"/>
      <c r="CC134" s="17">
        <f t="shared" ref="CC134:CC139" si="516">CB134*$D134*$E134*$F134*$I134*$CC$8</f>
        <v>0</v>
      </c>
      <c r="CD134" s="18">
        <v>10</v>
      </c>
      <c r="CE134" s="17">
        <f t="shared" ref="CE134:CE139" si="517">CD134*$D134*$E134*$F134*$I134*$CE$8</f>
        <v>154291.19999999998</v>
      </c>
      <c r="CF134" s="18"/>
      <c r="CG134" s="17">
        <f t="shared" ref="CG134:CG139" si="518">CF134*$D134*$E134*$F134*$I134*$CG$8</f>
        <v>0</v>
      </c>
      <c r="CH134" s="18"/>
      <c r="CI134" s="17">
        <f t="shared" ref="CI134:CI139" si="519">CH134*$D134*$E134*$F134*$I134*$CI$8</f>
        <v>0</v>
      </c>
      <c r="CJ134" s="16">
        <v>5</v>
      </c>
      <c r="CK134" s="17">
        <f t="shared" ref="CK134:CK139" si="520">CJ134*$D134*$E134*$F134*$I134*$CK$8</f>
        <v>77145.599999999991</v>
      </c>
      <c r="CL134" s="18"/>
      <c r="CM134" s="17">
        <f t="shared" ref="CM134:CM139" si="521">CL134*$D134*$E134*$F134*$I134*$CM$8</f>
        <v>0</v>
      </c>
      <c r="CN134" s="20"/>
      <c r="CO134" s="17">
        <f t="shared" ref="CO134:CO139" si="522">CN134*$D134*$E134*$F134*$J134*$CO$8</f>
        <v>0</v>
      </c>
      <c r="CP134" s="22">
        <v>50</v>
      </c>
      <c r="CQ134" s="17">
        <f t="shared" ref="CQ134:CQ139" si="523">CP134*$D134*$E134*$F134*$K134*$CQ$8</f>
        <v>1180144</v>
      </c>
      <c r="CR134" s="17"/>
      <c r="CS134" s="17">
        <f t="shared" ref="CS134:CS139" si="524">CR134*D134*E134*F134</f>
        <v>0</v>
      </c>
      <c r="CT134" s="62">
        <f t="shared" ref="CT134:CU139" si="525">SUM(N134+L134+X134+P134+R134+Z134+V134+T134+AB134+AF134+AD134+AH134+AJ134+AN134+BJ134+BP134+AL134+AX134+AZ134+CB134+CD134+BZ134+CF134+CH134+BT134+BV134+AP134+AR134+AT134+AV134+BL134+BN134+BR134+BB134+BD134+BF134+BH134+BX134+CJ134+CL134+CN134+CP134+CR134)</f>
        <v>306</v>
      </c>
      <c r="CU134" s="62">
        <f t="shared" si="525"/>
        <v>4829130.879999999</v>
      </c>
      <c r="CV134" s="61">
        <f t="shared" ref="CV134:CV139" si="526">SUM(CT134*F134)</f>
        <v>306</v>
      </c>
    </row>
    <row r="135" spans="1:100" ht="30" x14ac:dyDescent="0.25">
      <c r="A135" s="30"/>
      <c r="B135" s="30">
        <v>91</v>
      </c>
      <c r="C135" s="84" t="s">
        <v>245</v>
      </c>
      <c r="D135" s="77">
        <v>11480</v>
      </c>
      <c r="E135" s="15">
        <v>2.1800000000000002</v>
      </c>
      <c r="F135" s="31">
        <v>1</v>
      </c>
      <c r="G135" s="31"/>
      <c r="H135" s="77">
        <v>1.4</v>
      </c>
      <c r="I135" s="77">
        <v>1.68</v>
      </c>
      <c r="J135" s="77">
        <v>2.23</v>
      </c>
      <c r="K135" s="77">
        <v>2.57</v>
      </c>
      <c r="L135" s="18">
        <v>6</v>
      </c>
      <c r="M135" s="17">
        <f t="shared" si="484"/>
        <v>210221.76</v>
      </c>
      <c r="N135" s="18">
        <v>0</v>
      </c>
      <c r="O135" s="17">
        <f t="shared" si="313"/>
        <v>0</v>
      </c>
      <c r="P135" s="18">
        <v>0</v>
      </c>
      <c r="Q135" s="17">
        <f t="shared" si="485"/>
        <v>0</v>
      </c>
      <c r="R135" s="16">
        <v>0</v>
      </c>
      <c r="S135" s="17">
        <f t="shared" si="486"/>
        <v>0</v>
      </c>
      <c r="T135" s="18">
        <v>0</v>
      </c>
      <c r="U135" s="17">
        <f t="shared" si="487"/>
        <v>0</v>
      </c>
      <c r="V135" s="16"/>
      <c r="W135" s="19">
        <f t="shared" si="488"/>
        <v>0</v>
      </c>
      <c r="X135" s="78"/>
      <c r="Y135" s="17">
        <f t="shared" si="314"/>
        <v>0</v>
      </c>
      <c r="Z135" s="18">
        <v>0</v>
      </c>
      <c r="AA135" s="17">
        <f t="shared" si="489"/>
        <v>0</v>
      </c>
      <c r="AB135" s="18">
        <v>0</v>
      </c>
      <c r="AC135" s="17">
        <f t="shared" si="490"/>
        <v>0</v>
      </c>
      <c r="AD135" s="18"/>
      <c r="AE135" s="17">
        <f t="shared" si="491"/>
        <v>0</v>
      </c>
      <c r="AF135" s="16">
        <v>0</v>
      </c>
      <c r="AG135" s="17">
        <f t="shared" si="492"/>
        <v>0</v>
      </c>
      <c r="AH135" s="16">
        <v>0</v>
      </c>
      <c r="AI135" s="17">
        <f t="shared" si="493"/>
        <v>0</v>
      </c>
      <c r="AJ135" s="21"/>
      <c r="AK135" s="17">
        <f t="shared" si="494"/>
        <v>0</v>
      </c>
      <c r="AL135" s="16"/>
      <c r="AM135" s="19">
        <f t="shared" si="495"/>
        <v>0</v>
      </c>
      <c r="AN135" s="18">
        <v>0</v>
      </c>
      <c r="AO135" s="17">
        <f t="shared" si="496"/>
        <v>0</v>
      </c>
      <c r="AP135" s="18">
        <v>0</v>
      </c>
      <c r="AQ135" s="17">
        <f t="shared" si="497"/>
        <v>0</v>
      </c>
      <c r="AR135" s="18"/>
      <c r="AS135" s="17">
        <f t="shared" si="498"/>
        <v>0</v>
      </c>
      <c r="AT135" s="18"/>
      <c r="AU135" s="17">
        <f t="shared" si="499"/>
        <v>0</v>
      </c>
      <c r="AV135" s="18"/>
      <c r="AW135" s="17">
        <f t="shared" si="500"/>
        <v>0</v>
      </c>
      <c r="AX135" s="16">
        <v>0</v>
      </c>
      <c r="AY135" s="17">
        <f t="shared" si="501"/>
        <v>0</v>
      </c>
      <c r="AZ135" s="18">
        <v>0</v>
      </c>
      <c r="BA135" s="17">
        <f t="shared" si="502"/>
        <v>0</v>
      </c>
      <c r="BB135" s="18">
        <v>0</v>
      </c>
      <c r="BC135" s="17">
        <f t="shared" si="503"/>
        <v>0</v>
      </c>
      <c r="BD135" s="18">
        <v>0</v>
      </c>
      <c r="BE135" s="17">
        <f t="shared" si="504"/>
        <v>0</v>
      </c>
      <c r="BF135" s="18">
        <v>0</v>
      </c>
      <c r="BG135" s="17">
        <f t="shared" si="505"/>
        <v>0</v>
      </c>
      <c r="BH135" s="18"/>
      <c r="BI135" s="17">
        <f t="shared" si="506"/>
        <v>0</v>
      </c>
      <c r="BJ135" s="18">
        <v>0</v>
      </c>
      <c r="BK135" s="17">
        <f t="shared" si="507"/>
        <v>0</v>
      </c>
      <c r="BL135" s="16">
        <v>0</v>
      </c>
      <c r="BM135" s="17">
        <f t="shared" si="508"/>
        <v>0</v>
      </c>
      <c r="BN135" s="32"/>
      <c r="BO135" s="17">
        <f t="shared" si="509"/>
        <v>0</v>
      </c>
      <c r="BP135" s="18">
        <v>0</v>
      </c>
      <c r="BQ135" s="17">
        <f t="shared" si="510"/>
        <v>0</v>
      </c>
      <c r="BR135" s="16">
        <v>0</v>
      </c>
      <c r="BS135" s="17">
        <f t="shared" si="511"/>
        <v>0</v>
      </c>
      <c r="BT135" s="16"/>
      <c r="BU135" s="17">
        <f t="shared" si="512"/>
        <v>0</v>
      </c>
      <c r="BV135" s="18">
        <v>0</v>
      </c>
      <c r="BW135" s="17">
        <f t="shared" si="513"/>
        <v>0</v>
      </c>
      <c r="BX135" s="16"/>
      <c r="BY135" s="17">
        <f t="shared" si="514"/>
        <v>0</v>
      </c>
      <c r="BZ135" s="18">
        <v>0</v>
      </c>
      <c r="CA135" s="17">
        <f t="shared" si="515"/>
        <v>0</v>
      </c>
      <c r="CB135" s="18">
        <v>0</v>
      </c>
      <c r="CC135" s="17">
        <f t="shared" si="516"/>
        <v>0</v>
      </c>
      <c r="CD135" s="18"/>
      <c r="CE135" s="17">
        <f t="shared" si="517"/>
        <v>0</v>
      </c>
      <c r="CF135" s="18">
        <v>0</v>
      </c>
      <c r="CG135" s="17">
        <f t="shared" si="518"/>
        <v>0</v>
      </c>
      <c r="CH135" s="18"/>
      <c r="CI135" s="17">
        <f t="shared" si="519"/>
        <v>0</v>
      </c>
      <c r="CJ135" s="16"/>
      <c r="CK135" s="17">
        <f t="shared" si="520"/>
        <v>0</v>
      </c>
      <c r="CL135" s="18">
        <v>0</v>
      </c>
      <c r="CM135" s="17">
        <f t="shared" si="521"/>
        <v>0</v>
      </c>
      <c r="CN135" s="16">
        <v>0</v>
      </c>
      <c r="CO135" s="17">
        <f t="shared" si="522"/>
        <v>0</v>
      </c>
      <c r="CP135" s="18">
        <v>0</v>
      </c>
      <c r="CQ135" s="17">
        <f t="shared" si="523"/>
        <v>0</v>
      </c>
      <c r="CR135" s="17"/>
      <c r="CS135" s="17">
        <f t="shared" si="524"/>
        <v>0</v>
      </c>
      <c r="CT135" s="62">
        <f t="shared" si="525"/>
        <v>6</v>
      </c>
      <c r="CU135" s="62">
        <f t="shared" si="525"/>
        <v>210221.76</v>
      </c>
      <c r="CV135" s="61">
        <f t="shared" si="526"/>
        <v>6</v>
      </c>
    </row>
    <row r="136" spans="1:100" ht="30" x14ac:dyDescent="0.25">
      <c r="A136" s="30"/>
      <c r="B136" s="30">
        <v>92</v>
      </c>
      <c r="C136" s="84" t="s">
        <v>246</v>
      </c>
      <c r="D136" s="77">
        <v>11480</v>
      </c>
      <c r="E136" s="15">
        <v>2.58</v>
      </c>
      <c r="F136" s="31">
        <v>1</v>
      </c>
      <c r="G136" s="31"/>
      <c r="H136" s="77">
        <v>1.4</v>
      </c>
      <c r="I136" s="77">
        <v>1.68</v>
      </c>
      <c r="J136" s="77">
        <v>2.23</v>
      </c>
      <c r="K136" s="77">
        <v>2.57</v>
      </c>
      <c r="L136" s="18"/>
      <c r="M136" s="17">
        <f t="shared" si="484"/>
        <v>0</v>
      </c>
      <c r="N136" s="18">
        <v>0</v>
      </c>
      <c r="O136" s="17">
        <f t="shared" si="313"/>
        <v>0</v>
      </c>
      <c r="P136" s="18">
        <v>0</v>
      </c>
      <c r="Q136" s="17">
        <f t="shared" si="485"/>
        <v>0</v>
      </c>
      <c r="R136" s="16">
        <v>0</v>
      </c>
      <c r="S136" s="17">
        <f t="shared" si="486"/>
        <v>0</v>
      </c>
      <c r="T136" s="18">
        <v>0</v>
      </c>
      <c r="U136" s="17">
        <f t="shared" si="487"/>
        <v>0</v>
      </c>
      <c r="V136" s="16"/>
      <c r="W136" s="19">
        <f t="shared" si="488"/>
        <v>0</v>
      </c>
      <c r="X136" s="78"/>
      <c r="Y136" s="17">
        <f t="shared" si="314"/>
        <v>0</v>
      </c>
      <c r="Z136" s="18">
        <v>0</v>
      </c>
      <c r="AA136" s="17">
        <f t="shared" si="489"/>
        <v>0</v>
      </c>
      <c r="AB136" s="18">
        <v>0</v>
      </c>
      <c r="AC136" s="17">
        <f t="shared" si="490"/>
        <v>0</v>
      </c>
      <c r="AD136" s="18"/>
      <c r="AE136" s="17">
        <f t="shared" si="491"/>
        <v>0</v>
      </c>
      <c r="AF136" s="16">
        <v>0</v>
      </c>
      <c r="AG136" s="17">
        <f t="shared" si="492"/>
        <v>0</v>
      </c>
      <c r="AH136" s="16">
        <v>0</v>
      </c>
      <c r="AI136" s="17">
        <f t="shared" si="493"/>
        <v>0</v>
      </c>
      <c r="AJ136" s="21"/>
      <c r="AK136" s="17">
        <f t="shared" si="494"/>
        <v>0</v>
      </c>
      <c r="AL136" s="16"/>
      <c r="AM136" s="19">
        <f t="shared" si="495"/>
        <v>0</v>
      </c>
      <c r="AN136" s="18">
        <v>0</v>
      </c>
      <c r="AO136" s="17">
        <f t="shared" si="496"/>
        <v>0</v>
      </c>
      <c r="AP136" s="18">
        <v>0</v>
      </c>
      <c r="AQ136" s="17">
        <f t="shared" si="497"/>
        <v>0</v>
      </c>
      <c r="AR136" s="18"/>
      <c r="AS136" s="17">
        <f t="shared" si="498"/>
        <v>0</v>
      </c>
      <c r="AT136" s="18"/>
      <c r="AU136" s="17">
        <f t="shared" si="499"/>
        <v>0</v>
      </c>
      <c r="AV136" s="18"/>
      <c r="AW136" s="17">
        <f t="shared" si="500"/>
        <v>0</v>
      </c>
      <c r="AX136" s="16">
        <v>0</v>
      </c>
      <c r="AY136" s="17">
        <f t="shared" si="501"/>
        <v>0</v>
      </c>
      <c r="AZ136" s="18">
        <v>0</v>
      </c>
      <c r="BA136" s="17">
        <f t="shared" si="502"/>
        <v>0</v>
      </c>
      <c r="BB136" s="18">
        <v>0</v>
      </c>
      <c r="BC136" s="17">
        <f t="shared" si="503"/>
        <v>0</v>
      </c>
      <c r="BD136" s="18">
        <v>0</v>
      </c>
      <c r="BE136" s="17">
        <f t="shared" si="504"/>
        <v>0</v>
      </c>
      <c r="BF136" s="18">
        <v>0</v>
      </c>
      <c r="BG136" s="17">
        <f t="shared" si="505"/>
        <v>0</v>
      </c>
      <c r="BH136" s="18"/>
      <c r="BI136" s="17">
        <f t="shared" si="506"/>
        <v>0</v>
      </c>
      <c r="BJ136" s="18">
        <v>0</v>
      </c>
      <c r="BK136" s="17">
        <f t="shared" si="507"/>
        <v>0</v>
      </c>
      <c r="BL136" s="16">
        <v>0</v>
      </c>
      <c r="BM136" s="17">
        <f t="shared" si="508"/>
        <v>0</v>
      </c>
      <c r="BN136" s="32"/>
      <c r="BO136" s="17">
        <f t="shared" si="509"/>
        <v>0</v>
      </c>
      <c r="BP136" s="18">
        <v>0</v>
      </c>
      <c r="BQ136" s="17">
        <f t="shared" si="510"/>
        <v>0</v>
      </c>
      <c r="BR136" s="16">
        <v>0</v>
      </c>
      <c r="BS136" s="17">
        <f t="shared" si="511"/>
        <v>0</v>
      </c>
      <c r="BT136" s="16"/>
      <c r="BU136" s="17">
        <f t="shared" si="512"/>
        <v>0</v>
      </c>
      <c r="BV136" s="18">
        <v>0</v>
      </c>
      <c r="BW136" s="17">
        <f t="shared" si="513"/>
        <v>0</v>
      </c>
      <c r="BX136" s="16"/>
      <c r="BY136" s="17">
        <f t="shared" si="514"/>
        <v>0</v>
      </c>
      <c r="BZ136" s="18">
        <v>0</v>
      </c>
      <c r="CA136" s="17">
        <f t="shared" si="515"/>
        <v>0</v>
      </c>
      <c r="CB136" s="18">
        <v>0</v>
      </c>
      <c r="CC136" s="17">
        <f t="shared" si="516"/>
        <v>0</v>
      </c>
      <c r="CD136" s="18">
        <v>0</v>
      </c>
      <c r="CE136" s="17">
        <f t="shared" si="517"/>
        <v>0</v>
      </c>
      <c r="CF136" s="18">
        <v>0</v>
      </c>
      <c r="CG136" s="17">
        <f t="shared" si="518"/>
        <v>0</v>
      </c>
      <c r="CH136" s="18"/>
      <c r="CI136" s="17">
        <f t="shared" si="519"/>
        <v>0</v>
      </c>
      <c r="CJ136" s="16"/>
      <c r="CK136" s="17">
        <f t="shared" si="520"/>
        <v>0</v>
      </c>
      <c r="CL136" s="18">
        <v>0</v>
      </c>
      <c r="CM136" s="17">
        <f t="shared" si="521"/>
        <v>0</v>
      </c>
      <c r="CN136" s="16">
        <v>0</v>
      </c>
      <c r="CO136" s="17">
        <f t="shared" si="522"/>
        <v>0</v>
      </c>
      <c r="CP136" s="18">
        <v>0</v>
      </c>
      <c r="CQ136" s="17">
        <f t="shared" si="523"/>
        <v>0</v>
      </c>
      <c r="CR136" s="17"/>
      <c r="CS136" s="17">
        <f t="shared" si="524"/>
        <v>0</v>
      </c>
      <c r="CT136" s="62">
        <f t="shared" si="525"/>
        <v>0</v>
      </c>
      <c r="CU136" s="62">
        <f t="shared" si="525"/>
        <v>0</v>
      </c>
      <c r="CV136" s="61">
        <f t="shared" si="526"/>
        <v>0</v>
      </c>
    </row>
    <row r="137" spans="1:100" ht="45" x14ac:dyDescent="0.25">
      <c r="A137" s="30"/>
      <c r="B137" s="30">
        <v>93</v>
      </c>
      <c r="C137" s="84" t="s">
        <v>247</v>
      </c>
      <c r="D137" s="77">
        <v>11480</v>
      </c>
      <c r="E137" s="15">
        <v>1.97</v>
      </c>
      <c r="F137" s="31">
        <v>1</v>
      </c>
      <c r="G137" s="31"/>
      <c r="H137" s="77">
        <v>1.4</v>
      </c>
      <c r="I137" s="77">
        <v>1.68</v>
      </c>
      <c r="J137" s="77">
        <v>2.23</v>
      </c>
      <c r="K137" s="77">
        <v>2.57</v>
      </c>
      <c r="L137" s="18">
        <v>6</v>
      </c>
      <c r="M137" s="17">
        <f t="shared" si="484"/>
        <v>189971.04</v>
      </c>
      <c r="N137" s="18">
        <v>0</v>
      </c>
      <c r="O137" s="17">
        <f t="shared" si="313"/>
        <v>0</v>
      </c>
      <c r="P137" s="18">
        <v>0</v>
      </c>
      <c r="Q137" s="17">
        <f t="shared" si="485"/>
        <v>0</v>
      </c>
      <c r="R137" s="16">
        <v>0</v>
      </c>
      <c r="S137" s="17">
        <f t="shared" si="486"/>
        <v>0</v>
      </c>
      <c r="T137" s="18">
        <v>0</v>
      </c>
      <c r="U137" s="17">
        <f t="shared" si="487"/>
        <v>0</v>
      </c>
      <c r="V137" s="16"/>
      <c r="W137" s="19">
        <f t="shared" si="488"/>
        <v>0</v>
      </c>
      <c r="X137" s="78"/>
      <c r="Y137" s="17">
        <f t="shared" si="314"/>
        <v>0</v>
      </c>
      <c r="Z137" s="18">
        <v>0</v>
      </c>
      <c r="AA137" s="17">
        <f t="shared" si="489"/>
        <v>0</v>
      </c>
      <c r="AB137" s="18">
        <v>0</v>
      </c>
      <c r="AC137" s="17">
        <f t="shared" si="490"/>
        <v>0</v>
      </c>
      <c r="AD137" s="18"/>
      <c r="AE137" s="17">
        <f t="shared" si="491"/>
        <v>0</v>
      </c>
      <c r="AF137" s="16">
        <v>0</v>
      </c>
      <c r="AG137" s="17">
        <f t="shared" si="492"/>
        <v>0</v>
      </c>
      <c r="AH137" s="16">
        <v>0</v>
      </c>
      <c r="AI137" s="17">
        <f t="shared" si="493"/>
        <v>0</v>
      </c>
      <c r="AJ137" s="21"/>
      <c r="AK137" s="17">
        <f t="shared" si="494"/>
        <v>0</v>
      </c>
      <c r="AL137" s="16"/>
      <c r="AM137" s="19">
        <f t="shared" si="495"/>
        <v>0</v>
      </c>
      <c r="AN137" s="18">
        <v>0</v>
      </c>
      <c r="AO137" s="17">
        <f t="shared" si="496"/>
        <v>0</v>
      </c>
      <c r="AP137" s="18">
        <v>0</v>
      </c>
      <c r="AQ137" s="17">
        <f t="shared" si="497"/>
        <v>0</v>
      </c>
      <c r="AR137" s="18"/>
      <c r="AS137" s="17">
        <f t="shared" si="498"/>
        <v>0</v>
      </c>
      <c r="AT137" s="18"/>
      <c r="AU137" s="17">
        <f t="shared" si="499"/>
        <v>0</v>
      </c>
      <c r="AV137" s="18"/>
      <c r="AW137" s="17">
        <f t="shared" si="500"/>
        <v>0</v>
      </c>
      <c r="AX137" s="16">
        <v>0</v>
      </c>
      <c r="AY137" s="17">
        <f t="shared" si="501"/>
        <v>0</v>
      </c>
      <c r="AZ137" s="18">
        <v>0</v>
      </c>
      <c r="BA137" s="17">
        <f t="shared" si="502"/>
        <v>0</v>
      </c>
      <c r="BB137" s="18">
        <v>0</v>
      </c>
      <c r="BC137" s="17">
        <f t="shared" si="503"/>
        <v>0</v>
      </c>
      <c r="BD137" s="18">
        <v>0</v>
      </c>
      <c r="BE137" s="17">
        <f t="shared" si="504"/>
        <v>0</v>
      </c>
      <c r="BF137" s="18">
        <v>0</v>
      </c>
      <c r="BG137" s="17">
        <f t="shared" si="505"/>
        <v>0</v>
      </c>
      <c r="BH137" s="18"/>
      <c r="BI137" s="17">
        <f t="shared" si="506"/>
        <v>0</v>
      </c>
      <c r="BJ137" s="18">
        <v>0</v>
      </c>
      <c r="BK137" s="17">
        <f t="shared" si="507"/>
        <v>0</v>
      </c>
      <c r="BL137" s="16">
        <v>0</v>
      </c>
      <c r="BM137" s="17">
        <f t="shared" si="508"/>
        <v>0</v>
      </c>
      <c r="BN137" s="32"/>
      <c r="BO137" s="17">
        <f t="shared" si="509"/>
        <v>0</v>
      </c>
      <c r="BP137" s="18">
        <v>0</v>
      </c>
      <c r="BQ137" s="17">
        <f t="shared" si="510"/>
        <v>0</v>
      </c>
      <c r="BR137" s="16">
        <v>0</v>
      </c>
      <c r="BS137" s="17">
        <f t="shared" si="511"/>
        <v>0</v>
      </c>
      <c r="BT137" s="16">
        <v>0</v>
      </c>
      <c r="BU137" s="17">
        <f t="shared" si="512"/>
        <v>0</v>
      </c>
      <c r="BV137" s="18">
        <v>0</v>
      </c>
      <c r="BW137" s="17">
        <f t="shared" si="513"/>
        <v>0</v>
      </c>
      <c r="BX137" s="16"/>
      <c r="BY137" s="17">
        <f t="shared" si="514"/>
        <v>0</v>
      </c>
      <c r="BZ137" s="18">
        <v>0</v>
      </c>
      <c r="CA137" s="17">
        <f t="shared" si="515"/>
        <v>0</v>
      </c>
      <c r="CB137" s="18">
        <v>0</v>
      </c>
      <c r="CC137" s="17">
        <f t="shared" si="516"/>
        <v>0</v>
      </c>
      <c r="CD137" s="18">
        <v>0</v>
      </c>
      <c r="CE137" s="17">
        <f t="shared" si="517"/>
        <v>0</v>
      </c>
      <c r="CF137" s="18">
        <v>0</v>
      </c>
      <c r="CG137" s="17">
        <f t="shared" si="518"/>
        <v>0</v>
      </c>
      <c r="CH137" s="18"/>
      <c r="CI137" s="17">
        <f t="shared" si="519"/>
        <v>0</v>
      </c>
      <c r="CJ137" s="16"/>
      <c r="CK137" s="17">
        <f t="shared" si="520"/>
        <v>0</v>
      </c>
      <c r="CL137" s="18">
        <v>0</v>
      </c>
      <c r="CM137" s="17">
        <f t="shared" si="521"/>
        <v>0</v>
      </c>
      <c r="CN137" s="16">
        <v>0</v>
      </c>
      <c r="CO137" s="17">
        <f t="shared" si="522"/>
        <v>0</v>
      </c>
      <c r="CP137" s="18">
        <v>0</v>
      </c>
      <c r="CQ137" s="17">
        <f t="shared" si="523"/>
        <v>0</v>
      </c>
      <c r="CR137" s="17"/>
      <c r="CS137" s="17">
        <f t="shared" si="524"/>
        <v>0</v>
      </c>
      <c r="CT137" s="62">
        <f t="shared" si="525"/>
        <v>6</v>
      </c>
      <c r="CU137" s="62">
        <f t="shared" si="525"/>
        <v>189971.04</v>
      </c>
      <c r="CV137" s="61">
        <f t="shared" si="526"/>
        <v>6</v>
      </c>
    </row>
    <row r="138" spans="1:100" ht="45" x14ac:dyDescent="0.25">
      <c r="A138" s="30"/>
      <c r="B138" s="30">
        <v>94</v>
      </c>
      <c r="C138" s="84" t="s">
        <v>248</v>
      </c>
      <c r="D138" s="77">
        <v>11480</v>
      </c>
      <c r="E138" s="15">
        <v>2.04</v>
      </c>
      <c r="F138" s="31">
        <v>1</v>
      </c>
      <c r="G138" s="31"/>
      <c r="H138" s="77">
        <v>1.4</v>
      </c>
      <c r="I138" s="77">
        <v>1.68</v>
      </c>
      <c r="J138" s="77">
        <v>2.23</v>
      </c>
      <c r="K138" s="77">
        <v>2.57</v>
      </c>
      <c r="L138" s="18"/>
      <c r="M138" s="17">
        <f t="shared" si="484"/>
        <v>0</v>
      </c>
      <c r="N138" s="18">
        <v>0</v>
      </c>
      <c r="O138" s="17">
        <f t="shared" si="313"/>
        <v>0</v>
      </c>
      <c r="P138" s="18">
        <v>0</v>
      </c>
      <c r="Q138" s="17">
        <f t="shared" si="485"/>
        <v>0</v>
      </c>
      <c r="R138" s="16">
        <v>0</v>
      </c>
      <c r="S138" s="17">
        <f t="shared" si="486"/>
        <v>0</v>
      </c>
      <c r="T138" s="18">
        <v>0</v>
      </c>
      <c r="U138" s="17">
        <f t="shared" si="487"/>
        <v>0</v>
      </c>
      <c r="V138" s="16"/>
      <c r="W138" s="19">
        <f t="shared" si="488"/>
        <v>0</v>
      </c>
      <c r="X138" s="78"/>
      <c r="Y138" s="17">
        <f t="shared" si="314"/>
        <v>0</v>
      </c>
      <c r="Z138" s="18">
        <v>0</v>
      </c>
      <c r="AA138" s="17">
        <f t="shared" si="489"/>
        <v>0</v>
      </c>
      <c r="AB138" s="18">
        <v>0</v>
      </c>
      <c r="AC138" s="17">
        <f t="shared" si="490"/>
        <v>0</v>
      </c>
      <c r="AD138" s="18">
        <v>0</v>
      </c>
      <c r="AE138" s="17">
        <f t="shared" si="491"/>
        <v>0</v>
      </c>
      <c r="AF138" s="16">
        <v>0</v>
      </c>
      <c r="AG138" s="17">
        <f t="shared" si="492"/>
        <v>0</v>
      </c>
      <c r="AH138" s="16">
        <v>0</v>
      </c>
      <c r="AI138" s="17">
        <f t="shared" si="493"/>
        <v>0</v>
      </c>
      <c r="AJ138" s="21"/>
      <c r="AK138" s="17">
        <f t="shared" si="494"/>
        <v>0</v>
      </c>
      <c r="AL138" s="16"/>
      <c r="AM138" s="19">
        <f t="shared" si="495"/>
        <v>0</v>
      </c>
      <c r="AN138" s="18">
        <v>0</v>
      </c>
      <c r="AO138" s="17">
        <f t="shared" si="496"/>
        <v>0</v>
      </c>
      <c r="AP138" s="18">
        <v>0</v>
      </c>
      <c r="AQ138" s="17">
        <f t="shared" si="497"/>
        <v>0</v>
      </c>
      <c r="AR138" s="18"/>
      <c r="AS138" s="17">
        <f t="shared" si="498"/>
        <v>0</v>
      </c>
      <c r="AT138" s="18"/>
      <c r="AU138" s="17">
        <f t="shared" si="499"/>
        <v>0</v>
      </c>
      <c r="AV138" s="18"/>
      <c r="AW138" s="17">
        <f t="shared" si="500"/>
        <v>0</v>
      </c>
      <c r="AX138" s="16">
        <v>0</v>
      </c>
      <c r="AY138" s="17">
        <f t="shared" si="501"/>
        <v>0</v>
      </c>
      <c r="AZ138" s="18">
        <v>0</v>
      </c>
      <c r="BA138" s="17">
        <f t="shared" si="502"/>
        <v>0</v>
      </c>
      <c r="BB138" s="18">
        <v>0</v>
      </c>
      <c r="BC138" s="17">
        <f t="shared" si="503"/>
        <v>0</v>
      </c>
      <c r="BD138" s="18">
        <v>0</v>
      </c>
      <c r="BE138" s="17">
        <f t="shared" si="504"/>
        <v>0</v>
      </c>
      <c r="BF138" s="18">
        <v>0</v>
      </c>
      <c r="BG138" s="17">
        <f t="shared" si="505"/>
        <v>0</v>
      </c>
      <c r="BH138" s="18"/>
      <c r="BI138" s="17">
        <f t="shared" si="506"/>
        <v>0</v>
      </c>
      <c r="BJ138" s="18">
        <v>0</v>
      </c>
      <c r="BK138" s="17">
        <f t="shared" si="507"/>
        <v>0</v>
      </c>
      <c r="BL138" s="16">
        <v>0</v>
      </c>
      <c r="BM138" s="17">
        <f t="shared" si="508"/>
        <v>0</v>
      </c>
      <c r="BN138" s="32"/>
      <c r="BO138" s="17">
        <f t="shared" si="509"/>
        <v>0</v>
      </c>
      <c r="BP138" s="18">
        <v>0</v>
      </c>
      <c r="BQ138" s="17">
        <f t="shared" si="510"/>
        <v>0</v>
      </c>
      <c r="BR138" s="16">
        <v>0</v>
      </c>
      <c r="BS138" s="17">
        <f t="shared" si="511"/>
        <v>0</v>
      </c>
      <c r="BT138" s="16">
        <v>0</v>
      </c>
      <c r="BU138" s="17">
        <f t="shared" si="512"/>
        <v>0</v>
      </c>
      <c r="BV138" s="18">
        <v>0</v>
      </c>
      <c r="BW138" s="17">
        <f t="shared" si="513"/>
        <v>0</v>
      </c>
      <c r="BX138" s="16"/>
      <c r="BY138" s="17">
        <f t="shared" si="514"/>
        <v>0</v>
      </c>
      <c r="BZ138" s="18">
        <v>0</v>
      </c>
      <c r="CA138" s="17">
        <f t="shared" si="515"/>
        <v>0</v>
      </c>
      <c r="CB138" s="18">
        <v>0</v>
      </c>
      <c r="CC138" s="17">
        <f t="shared" si="516"/>
        <v>0</v>
      </c>
      <c r="CD138" s="18">
        <v>0</v>
      </c>
      <c r="CE138" s="17">
        <f t="shared" si="517"/>
        <v>0</v>
      </c>
      <c r="CF138" s="18">
        <v>0</v>
      </c>
      <c r="CG138" s="17">
        <f t="shared" si="518"/>
        <v>0</v>
      </c>
      <c r="CH138" s="18"/>
      <c r="CI138" s="17">
        <f t="shared" si="519"/>
        <v>0</v>
      </c>
      <c r="CJ138" s="16"/>
      <c r="CK138" s="17">
        <f t="shared" si="520"/>
        <v>0</v>
      </c>
      <c r="CL138" s="18">
        <v>0</v>
      </c>
      <c r="CM138" s="17">
        <f t="shared" si="521"/>
        <v>0</v>
      </c>
      <c r="CN138" s="16">
        <v>0</v>
      </c>
      <c r="CO138" s="17">
        <f t="shared" si="522"/>
        <v>0</v>
      </c>
      <c r="CP138" s="18">
        <v>0</v>
      </c>
      <c r="CQ138" s="17">
        <f t="shared" si="523"/>
        <v>0</v>
      </c>
      <c r="CR138" s="17"/>
      <c r="CS138" s="17">
        <f t="shared" si="524"/>
        <v>0</v>
      </c>
      <c r="CT138" s="62">
        <f t="shared" si="525"/>
        <v>0</v>
      </c>
      <c r="CU138" s="62">
        <f t="shared" si="525"/>
        <v>0</v>
      </c>
      <c r="CV138" s="61">
        <f t="shared" si="526"/>
        <v>0</v>
      </c>
    </row>
    <row r="139" spans="1:100" ht="45" x14ac:dyDescent="0.25">
      <c r="A139" s="30"/>
      <c r="B139" s="30">
        <v>95</v>
      </c>
      <c r="C139" s="84" t="s">
        <v>249</v>
      </c>
      <c r="D139" s="77">
        <v>11480</v>
      </c>
      <c r="E139" s="15">
        <v>2.95</v>
      </c>
      <c r="F139" s="31">
        <v>1</v>
      </c>
      <c r="G139" s="31"/>
      <c r="H139" s="77">
        <v>1.4</v>
      </c>
      <c r="I139" s="77">
        <v>1.68</v>
      </c>
      <c r="J139" s="77">
        <v>2.23</v>
      </c>
      <c r="K139" s="77">
        <v>2.57</v>
      </c>
      <c r="L139" s="18"/>
      <c r="M139" s="17">
        <f t="shared" si="484"/>
        <v>0</v>
      </c>
      <c r="N139" s="18">
        <v>0</v>
      </c>
      <c r="O139" s="17">
        <f t="shared" si="313"/>
        <v>0</v>
      </c>
      <c r="P139" s="18">
        <v>0</v>
      </c>
      <c r="Q139" s="17">
        <f t="shared" si="485"/>
        <v>0</v>
      </c>
      <c r="R139" s="16">
        <v>0</v>
      </c>
      <c r="S139" s="17">
        <f t="shared" si="486"/>
        <v>0</v>
      </c>
      <c r="T139" s="18">
        <v>0</v>
      </c>
      <c r="U139" s="17">
        <f t="shared" si="487"/>
        <v>0</v>
      </c>
      <c r="V139" s="16"/>
      <c r="W139" s="19">
        <f t="shared" si="488"/>
        <v>0</v>
      </c>
      <c r="X139" s="78"/>
      <c r="Y139" s="17">
        <f t="shared" si="314"/>
        <v>0</v>
      </c>
      <c r="Z139" s="18">
        <v>0</v>
      </c>
      <c r="AA139" s="17">
        <f t="shared" si="489"/>
        <v>0</v>
      </c>
      <c r="AB139" s="18">
        <v>0</v>
      </c>
      <c r="AC139" s="17">
        <f t="shared" si="490"/>
        <v>0</v>
      </c>
      <c r="AD139" s="18">
        <v>0</v>
      </c>
      <c r="AE139" s="17">
        <f t="shared" si="491"/>
        <v>0</v>
      </c>
      <c r="AF139" s="16">
        <v>0</v>
      </c>
      <c r="AG139" s="17">
        <f t="shared" si="492"/>
        <v>0</v>
      </c>
      <c r="AH139" s="16">
        <v>0</v>
      </c>
      <c r="AI139" s="17">
        <f t="shared" si="493"/>
        <v>0</v>
      </c>
      <c r="AJ139" s="21"/>
      <c r="AK139" s="17">
        <f t="shared" si="494"/>
        <v>0</v>
      </c>
      <c r="AL139" s="16"/>
      <c r="AM139" s="19">
        <f t="shared" si="495"/>
        <v>0</v>
      </c>
      <c r="AN139" s="18">
        <v>0</v>
      </c>
      <c r="AO139" s="17">
        <f t="shared" si="496"/>
        <v>0</v>
      </c>
      <c r="AP139" s="18">
        <v>0</v>
      </c>
      <c r="AQ139" s="17">
        <f t="shared" si="497"/>
        <v>0</v>
      </c>
      <c r="AR139" s="18"/>
      <c r="AS139" s="17">
        <f t="shared" si="498"/>
        <v>0</v>
      </c>
      <c r="AT139" s="18"/>
      <c r="AU139" s="17">
        <f t="shared" si="499"/>
        <v>0</v>
      </c>
      <c r="AV139" s="18"/>
      <c r="AW139" s="17">
        <f t="shared" si="500"/>
        <v>0</v>
      </c>
      <c r="AX139" s="16">
        <v>0</v>
      </c>
      <c r="AY139" s="17">
        <f t="shared" si="501"/>
        <v>0</v>
      </c>
      <c r="AZ139" s="18">
        <v>0</v>
      </c>
      <c r="BA139" s="17">
        <f t="shared" si="502"/>
        <v>0</v>
      </c>
      <c r="BB139" s="18">
        <v>0</v>
      </c>
      <c r="BC139" s="17">
        <f t="shared" si="503"/>
        <v>0</v>
      </c>
      <c r="BD139" s="18">
        <v>0</v>
      </c>
      <c r="BE139" s="17">
        <f t="shared" si="504"/>
        <v>0</v>
      </c>
      <c r="BF139" s="18">
        <v>0</v>
      </c>
      <c r="BG139" s="17">
        <f t="shared" si="505"/>
        <v>0</v>
      </c>
      <c r="BH139" s="18"/>
      <c r="BI139" s="17">
        <f t="shared" si="506"/>
        <v>0</v>
      </c>
      <c r="BJ139" s="18">
        <v>0</v>
      </c>
      <c r="BK139" s="17">
        <f t="shared" si="507"/>
        <v>0</v>
      </c>
      <c r="BL139" s="16">
        <v>0</v>
      </c>
      <c r="BM139" s="17">
        <f t="shared" si="508"/>
        <v>0</v>
      </c>
      <c r="BN139" s="32"/>
      <c r="BO139" s="17">
        <f t="shared" si="509"/>
        <v>0</v>
      </c>
      <c r="BP139" s="18">
        <v>0</v>
      </c>
      <c r="BQ139" s="17">
        <f t="shared" si="510"/>
        <v>0</v>
      </c>
      <c r="BR139" s="16">
        <v>0</v>
      </c>
      <c r="BS139" s="17">
        <f t="shared" si="511"/>
        <v>0</v>
      </c>
      <c r="BT139" s="16"/>
      <c r="BU139" s="17">
        <f t="shared" si="512"/>
        <v>0</v>
      </c>
      <c r="BV139" s="18">
        <v>0</v>
      </c>
      <c r="BW139" s="17">
        <f t="shared" si="513"/>
        <v>0</v>
      </c>
      <c r="BX139" s="16"/>
      <c r="BY139" s="17">
        <f t="shared" si="514"/>
        <v>0</v>
      </c>
      <c r="BZ139" s="18">
        <v>0</v>
      </c>
      <c r="CA139" s="17">
        <f t="shared" si="515"/>
        <v>0</v>
      </c>
      <c r="CB139" s="18">
        <v>0</v>
      </c>
      <c r="CC139" s="17">
        <f t="shared" si="516"/>
        <v>0</v>
      </c>
      <c r="CD139" s="18">
        <v>0</v>
      </c>
      <c r="CE139" s="17">
        <f t="shared" si="517"/>
        <v>0</v>
      </c>
      <c r="CF139" s="18">
        <v>0</v>
      </c>
      <c r="CG139" s="17">
        <f t="shared" si="518"/>
        <v>0</v>
      </c>
      <c r="CH139" s="18"/>
      <c r="CI139" s="17">
        <f t="shared" si="519"/>
        <v>0</v>
      </c>
      <c r="CJ139" s="16"/>
      <c r="CK139" s="17">
        <f t="shared" si="520"/>
        <v>0</v>
      </c>
      <c r="CL139" s="18">
        <v>0</v>
      </c>
      <c r="CM139" s="17">
        <f t="shared" si="521"/>
        <v>0</v>
      </c>
      <c r="CN139" s="16">
        <v>0</v>
      </c>
      <c r="CO139" s="17">
        <f t="shared" si="522"/>
        <v>0</v>
      </c>
      <c r="CP139" s="18">
        <v>0</v>
      </c>
      <c r="CQ139" s="17">
        <f t="shared" si="523"/>
        <v>0</v>
      </c>
      <c r="CR139" s="17"/>
      <c r="CS139" s="17">
        <f t="shared" si="524"/>
        <v>0</v>
      </c>
      <c r="CT139" s="62">
        <f t="shared" si="525"/>
        <v>0</v>
      </c>
      <c r="CU139" s="62">
        <f t="shared" si="525"/>
        <v>0</v>
      </c>
      <c r="CV139" s="61">
        <f t="shared" si="526"/>
        <v>0</v>
      </c>
    </row>
    <row r="140" spans="1:100" x14ac:dyDescent="0.25">
      <c r="A140" s="30">
        <v>31</v>
      </c>
      <c r="B140" s="30"/>
      <c r="C140" s="75" t="s">
        <v>250</v>
      </c>
      <c r="D140" s="77">
        <v>11480</v>
      </c>
      <c r="E140" s="46">
        <v>0.92</v>
      </c>
      <c r="F140" s="40">
        <v>1</v>
      </c>
      <c r="G140" s="40"/>
      <c r="H140" s="77">
        <v>1.4</v>
      </c>
      <c r="I140" s="77">
        <v>1.68</v>
      </c>
      <c r="J140" s="77">
        <v>2.23</v>
      </c>
      <c r="K140" s="77">
        <v>2.57</v>
      </c>
      <c r="L140" s="24">
        <f>SUM(L141:L146)</f>
        <v>0</v>
      </c>
      <c r="M140" s="24">
        <f>SUM(M141:M146)</f>
        <v>0</v>
      </c>
      <c r="N140" s="24">
        <f t="shared" ref="N140:BY140" si="527">SUM(N141:N146)</f>
        <v>100</v>
      </c>
      <c r="O140" s="24">
        <f t="shared" si="527"/>
        <v>1607200</v>
      </c>
      <c r="P140" s="24">
        <f t="shared" si="527"/>
        <v>0</v>
      </c>
      <c r="Q140" s="24">
        <f t="shared" si="527"/>
        <v>0</v>
      </c>
      <c r="R140" s="64">
        <f t="shared" si="527"/>
        <v>0</v>
      </c>
      <c r="S140" s="24">
        <f t="shared" si="527"/>
        <v>0</v>
      </c>
      <c r="T140" s="24">
        <f t="shared" si="527"/>
        <v>0</v>
      </c>
      <c r="U140" s="24">
        <f t="shared" si="527"/>
        <v>0</v>
      </c>
      <c r="V140" s="64">
        <f t="shared" si="527"/>
        <v>0</v>
      </c>
      <c r="W140" s="64">
        <f t="shared" si="527"/>
        <v>0</v>
      </c>
      <c r="X140" s="24">
        <f t="shared" si="527"/>
        <v>0</v>
      </c>
      <c r="Y140" s="24">
        <f t="shared" si="527"/>
        <v>0</v>
      </c>
      <c r="Z140" s="24">
        <f t="shared" si="527"/>
        <v>0</v>
      </c>
      <c r="AA140" s="24">
        <f t="shared" si="527"/>
        <v>0</v>
      </c>
      <c r="AB140" s="24">
        <f t="shared" si="527"/>
        <v>470</v>
      </c>
      <c r="AC140" s="24">
        <f t="shared" si="527"/>
        <v>7393120</v>
      </c>
      <c r="AD140" s="24">
        <f>SUM(AD141:AD146)</f>
        <v>36</v>
      </c>
      <c r="AE140" s="24">
        <f>SUM(AE141:AE146)</f>
        <v>502250</v>
      </c>
      <c r="AF140" s="64">
        <f t="shared" ref="AF140" si="528">SUM(AF141:AF146)</f>
        <v>0</v>
      </c>
      <c r="AG140" s="24">
        <f t="shared" si="527"/>
        <v>0</v>
      </c>
      <c r="AH140" s="48">
        <f t="shared" si="527"/>
        <v>24</v>
      </c>
      <c r="AI140" s="47">
        <f t="shared" si="527"/>
        <v>424300.79999999993</v>
      </c>
      <c r="AJ140" s="48">
        <v>0</v>
      </c>
      <c r="AK140" s="47">
        <f t="shared" si="527"/>
        <v>0</v>
      </c>
      <c r="AL140" s="48">
        <f>SUM(AL141:AL146)</f>
        <v>0</v>
      </c>
      <c r="AM140" s="48">
        <f>SUM(AM141:AM146)</f>
        <v>0</v>
      </c>
      <c r="AN140" s="47">
        <f t="shared" si="527"/>
        <v>0</v>
      </c>
      <c r="AO140" s="47">
        <f t="shared" si="527"/>
        <v>0</v>
      </c>
      <c r="AP140" s="47">
        <f t="shared" si="527"/>
        <v>0</v>
      </c>
      <c r="AQ140" s="47">
        <f t="shared" si="527"/>
        <v>0</v>
      </c>
      <c r="AR140" s="47">
        <f t="shared" si="527"/>
        <v>0</v>
      </c>
      <c r="AS140" s="47">
        <f t="shared" si="527"/>
        <v>0</v>
      </c>
      <c r="AT140" s="47">
        <f t="shared" si="527"/>
        <v>0</v>
      </c>
      <c r="AU140" s="47">
        <f t="shared" si="527"/>
        <v>0</v>
      </c>
      <c r="AV140" s="47">
        <f t="shared" si="527"/>
        <v>0</v>
      </c>
      <c r="AW140" s="47">
        <f t="shared" si="527"/>
        <v>0</v>
      </c>
      <c r="AX140" s="48">
        <f t="shared" si="527"/>
        <v>0</v>
      </c>
      <c r="AY140" s="47">
        <f t="shared" si="527"/>
        <v>0</v>
      </c>
      <c r="AZ140" s="47">
        <f t="shared" si="527"/>
        <v>14</v>
      </c>
      <c r="BA140" s="47">
        <f t="shared" si="527"/>
        <v>188846</v>
      </c>
      <c r="BB140" s="47">
        <f t="shared" si="527"/>
        <v>161</v>
      </c>
      <c r="BC140" s="47">
        <f t="shared" si="527"/>
        <v>2583574</v>
      </c>
      <c r="BD140" s="47">
        <f t="shared" si="527"/>
        <v>0</v>
      </c>
      <c r="BE140" s="47">
        <f t="shared" si="527"/>
        <v>0</v>
      </c>
      <c r="BF140" s="47">
        <f t="shared" si="527"/>
        <v>0</v>
      </c>
      <c r="BG140" s="47">
        <f t="shared" si="527"/>
        <v>0</v>
      </c>
      <c r="BH140" s="47">
        <f t="shared" si="527"/>
        <v>69</v>
      </c>
      <c r="BI140" s="47">
        <f t="shared" si="527"/>
        <v>900032</v>
      </c>
      <c r="BJ140" s="47">
        <f t="shared" si="527"/>
        <v>3</v>
      </c>
      <c r="BK140" s="47">
        <f t="shared" si="527"/>
        <v>57859.199999999997</v>
      </c>
      <c r="BL140" s="48">
        <f>SUM(BL141:BL146)</f>
        <v>0</v>
      </c>
      <c r="BM140" s="47">
        <f>SUM(BM141:BM146)</f>
        <v>0</v>
      </c>
      <c r="BN140" s="47">
        <f>SUM(BN141:BN146)</f>
        <v>0</v>
      </c>
      <c r="BO140" s="47">
        <f>SUM(BO141:BO146)</f>
        <v>0</v>
      </c>
      <c r="BP140" s="47">
        <f t="shared" si="527"/>
        <v>128</v>
      </c>
      <c r="BQ140" s="47">
        <f t="shared" si="527"/>
        <v>2184184.7999999998</v>
      </c>
      <c r="BR140" s="48">
        <f t="shared" si="527"/>
        <v>0</v>
      </c>
      <c r="BS140" s="47">
        <f t="shared" si="527"/>
        <v>0</v>
      </c>
      <c r="BT140" s="47">
        <f t="shared" si="527"/>
        <v>217</v>
      </c>
      <c r="BU140" s="47">
        <f t="shared" si="527"/>
        <v>3790163.3279999997</v>
      </c>
      <c r="BV140" s="47">
        <f t="shared" si="527"/>
        <v>9</v>
      </c>
      <c r="BW140" s="47">
        <f t="shared" si="527"/>
        <v>168755.99999999997</v>
      </c>
      <c r="BX140" s="48">
        <f t="shared" si="527"/>
        <v>0</v>
      </c>
      <c r="BY140" s="47">
        <f t="shared" si="527"/>
        <v>0</v>
      </c>
      <c r="BZ140" s="47">
        <f t="shared" ref="BZ140:CU140" si="529">SUM(BZ141:BZ146)</f>
        <v>41</v>
      </c>
      <c r="CA140" s="47">
        <f t="shared" si="529"/>
        <v>689488.8</v>
      </c>
      <c r="CB140" s="47">
        <f t="shared" si="529"/>
        <v>0</v>
      </c>
      <c r="CC140" s="47">
        <f t="shared" si="529"/>
        <v>0</v>
      </c>
      <c r="CD140" s="47">
        <f t="shared" si="529"/>
        <v>68</v>
      </c>
      <c r="CE140" s="47">
        <f t="shared" si="529"/>
        <v>1137897.5999999999</v>
      </c>
      <c r="CF140" s="47">
        <f t="shared" si="529"/>
        <v>0</v>
      </c>
      <c r="CG140" s="47">
        <f t="shared" si="529"/>
        <v>0</v>
      </c>
      <c r="CH140" s="47">
        <f t="shared" si="529"/>
        <v>23</v>
      </c>
      <c r="CI140" s="47">
        <f t="shared" si="529"/>
        <v>390549.6</v>
      </c>
      <c r="CJ140" s="48">
        <f t="shared" si="529"/>
        <v>0</v>
      </c>
      <c r="CK140" s="47">
        <f t="shared" si="529"/>
        <v>0</v>
      </c>
      <c r="CL140" s="47">
        <f t="shared" si="529"/>
        <v>0</v>
      </c>
      <c r="CM140" s="47">
        <f t="shared" si="529"/>
        <v>0</v>
      </c>
      <c r="CN140" s="48">
        <v>0</v>
      </c>
      <c r="CO140" s="47">
        <f t="shared" si="529"/>
        <v>0</v>
      </c>
      <c r="CP140" s="47">
        <f t="shared" si="529"/>
        <v>0</v>
      </c>
      <c r="CQ140" s="47">
        <f t="shared" si="529"/>
        <v>0</v>
      </c>
      <c r="CR140" s="47">
        <f t="shared" si="529"/>
        <v>0</v>
      </c>
      <c r="CS140" s="47">
        <f t="shared" si="529"/>
        <v>0</v>
      </c>
      <c r="CT140" s="47">
        <f t="shared" si="529"/>
        <v>1363</v>
      </c>
      <c r="CU140" s="47">
        <f t="shared" si="529"/>
        <v>22018222.127999999</v>
      </c>
      <c r="CV140" s="61"/>
    </row>
    <row r="141" spans="1:100" ht="30" x14ac:dyDescent="0.25">
      <c r="A141" s="30"/>
      <c r="B141" s="30">
        <v>96</v>
      </c>
      <c r="C141" s="76" t="s">
        <v>251</v>
      </c>
      <c r="D141" s="77">
        <v>11480</v>
      </c>
      <c r="E141" s="15">
        <v>0.89</v>
      </c>
      <c r="F141" s="31">
        <v>1</v>
      </c>
      <c r="G141" s="31"/>
      <c r="H141" s="77">
        <v>1.4</v>
      </c>
      <c r="I141" s="77">
        <v>1.68</v>
      </c>
      <c r="J141" s="77">
        <v>2.23</v>
      </c>
      <c r="K141" s="77">
        <v>2.57</v>
      </c>
      <c r="L141" s="18">
        <v>0</v>
      </c>
      <c r="M141" s="17">
        <f t="shared" ref="M141:M146" si="530">SUM(L141*$D141*$E141*$F141*$H141*$M$8)</f>
        <v>0</v>
      </c>
      <c r="N141" s="18">
        <v>0</v>
      </c>
      <c r="O141" s="17">
        <f t="shared" si="313"/>
        <v>0</v>
      </c>
      <c r="P141" s="18">
        <v>0</v>
      </c>
      <c r="Q141" s="17">
        <f t="shared" ref="Q141:Q146" si="531">SUM(P141*$D141*$E141*$F141*$H141*$Q$8)</f>
        <v>0</v>
      </c>
      <c r="R141" s="16">
        <v>0</v>
      </c>
      <c r="S141" s="17">
        <f t="shared" ref="S141:S146" si="532">SUM(R141*$D141*$E141*$F141*$H141*$S$8)</f>
        <v>0</v>
      </c>
      <c r="T141" s="18">
        <v>0</v>
      </c>
      <c r="U141" s="17">
        <f t="shared" ref="U141:U146" si="533">SUM(T141*$D141*$E141*$F141*$H141*$U$8)</f>
        <v>0</v>
      </c>
      <c r="V141" s="16"/>
      <c r="W141" s="19">
        <f t="shared" ref="W141:W146" si="534">SUM(V141*$D141*$E141*$F141*$H141*$W$8)</f>
        <v>0</v>
      </c>
      <c r="X141" s="78"/>
      <c r="Y141" s="17">
        <f t="shared" si="314"/>
        <v>0</v>
      </c>
      <c r="Z141" s="18">
        <v>0</v>
      </c>
      <c r="AA141" s="17">
        <f t="shared" ref="AA141:AA146" si="535">SUM(Z141*$D141*$E141*$F141*$H141*$AA$8)</f>
        <v>0</v>
      </c>
      <c r="AB141" s="18">
        <v>0</v>
      </c>
      <c r="AC141" s="17">
        <f t="shared" ref="AC141:AC146" si="536">SUM(AB141*$D141*$E141*$F141*$H141*$AC$8)</f>
        <v>0</v>
      </c>
      <c r="AD141" s="18">
        <v>0</v>
      </c>
      <c r="AE141" s="17">
        <f t="shared" ref="AE141:AE146" si="537">SUM(AD141*$D141*$E141*$F141*$H141*$AE$8)</f>
        <v>0</v>
      </c>
      <c r="AF141" s="16">
        <v>0</v>
      </c>
      <c r="AG141" s="17">
        <f t="shared" ref="AG141:AG146" si="538">AF141*$D141*$E141*$F141*$I141*$AG$8</f>
        <v>0</v>
      </c>
      <c r="AH141" s="20"/>
      <c r="AI141" s="17">
        <f t="shared" ref="AI141:AI146" si="539">AH141*$D141*$E141*$F141*$I141*$AI$8</f>
        <v>0</v>
      </c>
      <c r="AJ141" s="21"/>
      <c r="AK141" s="17">
        <f t="shared" ref="AK141:AK146" si="540">SUM(AJ141*$D141*$E141*$F141*$H141*$AK$8)</f>
        <v>0</v>
      </c>
      <c r="AL141" s="16"/>
      <c r="AM141" s="19">
        <f t="shared" ref="AM141:AM146" si="541">SUM(AL141*$D141*$E141*$F141*$H141*$AM$8)</f>
        <v>0</v>
      </c>
      <c r="AN141" s="18">
        <v>0</v>
      </c>
      <c r="AO141" s="17">
        <f t="shared" ref="AO141:AO146" si="542">SUM(AN141*$D141*$E141*$F141*$H141*$AO$8)</f>
        <v>0</v>
      </c>
      <c r="AP141" s="18">
        <v>0</v>
      </c>
      <c r="AQ141" s="17">
        <f t="shared" ref="AQ141:AQ146" si="543">SUM(AP141*$D141*$E141*$F141*$H141*$AQ$8)</f>
        <v>0</v>
      </c>
      <c r="AR141" s="18"/>
      <c r="AS141" s="17">
        <f t="shared" ref="AS141:AS146" si="544">SUM(AR141*$D141*$E141*$F141*$H141*$AS$8)</f>
        <v>0</v>
      </c>
      <c r="AT141" s="18"/>
      <c r="AU141" s="17">
        <f t="shared" ref="AU141:AU146" si="545">SUM(AT141*$D141*$E141*$F141*$H141*$AU$8)</f>
        <v>0</v>
      </c>
      <c r="AV141" s="18"/>
      <c r="AW141" s="17">
        <f t="shared" ref="AW141:AW146" si="546">SUM(AV141*$D141*$E141*$F141*$H141*$AW$8)</f>
        <v>0</v>
      </c>
      <c r="AX141" s="16">
        <v>0</v>
      </c>
      <c r="AY141" s="17">
        <f t="shared" ref="AY141:AY146" si="547">SUM(AX141*$D141*$E141*$F141*$H141*$AY$8)</f>
        <v>0</v>
      </c>
      <c r="AZ141" s="18">
        <v>0</v>
      </c>
      <c r="BA141" s="17">
        <f t="shared" ref="BA141:BA146" si="548">SUM(AZ141*$D141*$E141*$F141*$H141*$BA$8)</f>
        <v>0</v>
      </c>
      <c r="BB141" s="18"/>
      <c r="BC141" s="17">
        <f t="shared" ref="BC141:BC146" si="549">SUM(BB141*$D141*$E141*$F141*$H141*$BC$8)</f>
        <v>0</v>
      </c>
      <c r="BD141" s="18">
        <v>0</v>
      </c>
      <c r="BE141" s="17">
        <f t="shared" ref="BE141:BE146" si="550">SUM(BD141*$D141*$E141*$F141*$H141*$BE$8)</f>
        <v>0</v>
      </c>
      <c r="BF141" s="18">
        <v>0</v>
      </c>
      <c r="BG141" s="17">
        <f t="shared" ref="BG141:BG146" si="551">SUM(BF141*$D141*$E141*$F141*$H141*$BG$8)</f>
        <v>0</v>
      </c>
      <c r="BH141" s="18"/>
      <c r="BI141" s="17">
        <f t="shared" ref="BI141:BI146" si="552">SUM(BH141*$D141*$E141*$F141*$H141*$BI$8)</f>
        <v>0</v>
      </c>
      <c r="BJ141" s="18">
        <v>0</v>
      </c>
      <c r="BK141" s="17">
        <f t="shared" ref="BK141:BK146" si="553">BJ141*$D141*$E141*$F141*$I141*$BK$8</f>
        <v>0</v>
      </c>
      <c r="BL141" s="16">
        <v>0</v>
      </c>
      <c r="BM141" s="17">
        <f t="shared" ref="BM141:BM146" si="554">BL141*$D141*$E141*$F141*$I141*$BM$8</f>
        <v>0</v>
      </c>
      <c r="BN141" s="32">
        <v>0</v>
      </c>
      <c r="BO141" s="17">
        <f t="shared" ref="BO141:BO146" si="555">BN141*$D141*$E141*$F141*$I141*$BO$8</f>
        <v>0</v>
      </c>
      <c r="BP141" s="18">
        <v>0</v>
      </c>
      <c r="BQ141" s="17">
        <f t="shared" ref="BQ141:BQ146" si="556">BP141*$D141*$E141*$F141*$I141*$BQ$8</f>
        <v>0</v>
      </c>
      <c r="BR141" s="16">
        <v>0</v>
      </c>
      <c r="BS141" s="17">
        <f t="shared" ref="BS141:BS146" si="557">BR141*$D141*$E141*$F141*$I141*$BS$8</f>
        <v>0</v>
      </c>
      <c r="BT141" s="20"/>
      <c r="BU141" s="17">
        <f t="shared" ref="BU141:BU146" si="558">BT141*$D141*$E141*$F141*$I141*$BU$8</f>
        <v>0</v>
      </c>
      <c r="BV141" s="18"/>
      <c r="BW141" s="17">
        <f t="shared" ref="BW141:BW146" si="559">BV141*$D141*$E141*$F141*$I141*$BW$8</f>
        <v>0</v>
      </c>
      <c r="BX141" s="16"/>
      <c r="BY141" s="17">
        <f t="shared" ref="BY141:BY146" si="560">BX141*$D141*$E141*$F141*$I141*$BY$8</f>
        <v>0</v>
      </c>
      <c r="BZ141" s="18"/>
      <c r="CA141" s="17">
        <f t="shared" ref="CA141:CA146" si="561">BZ141*$D141*$E141*$F141*$I141*$CA$8</f>
        <v>0</v>
      </c>
      <c r="CB141" s="18">
        <v>0</v>
      </c>
      <c r="CC141" s="17">
        <f t="shared" ref="CC141:CC146" si="562">CB141*$D141*$E141*$F141*$I141*$CC$8</f>
        <v>0</v>
      </c>
      <c r="CD141" s="18"/>
      <c r="CE141" s="17">
        <f t="shared" ref="CE141:CE146" si="563">CD141*$D141*$E141*$F141*$I141*$CE$8</f>
        <v>0</v>
      </c>
      <c r="CF141" s="18">
        <v>0</v>
      </c>
      <c r="CG141" s="17">
        <f t="shared" ref="CG141:CG146" si="564">CF141*$D141*$E141*$F141*$I141*$CG$8</f>
        <v>0</v>
      </c>
      <c r="CH141" s="18"/>
      <c r="CI141" s="17">
        <f t="shared" ref="CI141:CI146" si="565">CH141*$D141*$E141*$F141*$I141*$CI$8</f>
        <v>0</v>
      </c>
      <c r="CJ141" s="16"/>
      <c r="CK141" s="17">
        <f t="shared" ref="CK141:CK146" si="566">CJ141*$D141*$E141*$F141*$I141*$CK$8</f>
        <v>0</v>
      </c>
      <c r="CL141" s="18">
        <v>0</v>
      </c>
      <c r="CM141" s="17">
        <f t="shared" ref="CM141:CM146" si="567">CL141*$D141*$E141*$F141*$I141*$CM$8</f>
        <v>0</v>
      </c>
      <c r="CN141" s="16"/>
      <c r="CO141" s="17">
        <f t="shared" ref="CO141:CO146" si="568">CN141*$D141*$E141*$F141*$J141*$CO$8</f>
        <v>0</v>
      </c>
      <c r="CP141" s="18"/>
      <c r="CQ141" s="17">
        <f t="shared" ref="CQ141:CQ146" si="569">CP141*$D141*$E141*$F141*$K141*$CQ$8</f>
        <v>0</v>
      </c>
      <c r="CR141" s="17"/>
      <c r="CS141" s="17">
        <f t="shared" ref="CS141:CS146" si="570">CR141*D141*E141*F141</f>
        <v>0</v>
      </c>
      <c r="CT141" s="62">
        <f t="shared" ref="CT141:CU146" si="571">SUM(N141+L141+X141+P141+R141+Z141+V141+T141+AB141+AF141+AD141+AH141+AJ141+AN141+BJ141+BP141+AL141+AX141+AZ141+CB141+CD141+BZ141+CF141+CH141+BT141+BV141+AP141+AR141+AT141+AV141+BL141+BN141+BR141+BB141+BD141+BF141+BH141+BX141+CJ141+CL141+CN141+CP141+CR141)</f>
        <v>0</v>
      </c>
      <c r="CU141" s="62">
        <f t="shared" si="571"/>
        <v>0</v>
      </c>
      <c r="CV141" s="61">
        <f t="shared" ref="CV141:CV146" si="572">SUM(CT141*F141)</f>
        <v>0</v>
      </c>
    </row>
    <row r="142" spans="1:100" ht="45" x14ac:dyDescent="0.25">
      <c r="A142" s="30"/>
      <c r="B142" s="30">
        <v>97</v>
      </c>
      <c r="C142" s="76" t="s">
        <v>252</v>
      </c>
      <c r="D142" s="77">
        <v>11480</v>
      </c>
      <c r="E142" s="15">
        <v>0.75</v>
      </c>
      <c r="F142" s="31">
        <v>1</v>
      </c>
      <c r="G142" s="31"/>
      <c r="H142" s="77">
        <v>1.4</v>
      </c>
      <c r="I142" s="77">
        <v>1.68</v>
      </c>
      <c r="J142" s="77">
        <v>2.23</v>
      </c>
      <c r="K142" s="77">
        <v>2.57</v>
      </c>
      <c r="L142" s="18">
        <v>0</v>
      </c>
      <c r="M142" s="17">
        <f t="shared" si="530"/>
        <v>0</v>
      </c>
      <c r="N142" s="18"/>
      <c r="O142" s="17">
        <f t="shared" si="313"/>
        <v>0</v>
      </c>
      <c r="P142" s="18">
        <v>0</v>
      </c>
      <c r="Q142" s="17">
        <f t="shared" si="531"/>
        <v>0</v>
      </c>
      <c r="R142" s="16">
        <v>0</v>
      </c>
      <c r="S142" s="17">
        <f t="shared" si="532"/>
        <v>0</v>
      </c>
      <c r="T142" s="18">
        <v>0</v>
      </c>
      <c r="U142" s="17">
        <f t="shared" si="533"/>
        <v>0</v>
      </c>
      <c r="V142" s="16"/>
      <c r="W142" s="19">
        <f t="shared" si="534"/>
        <v>0</v>
      </c>
      <c r="X142" s="78"/>
      <c r="Y142" s="17">
        <f t="shared" si="314"/>
        <v>0</v>
      </c>
      <c r="Z142" s="18">
        <v>0</v>
      </c>
      <c r="AA142" s="17">
        <f t="shared" si="535"/>
        <v>0</v>
      </c>
      <c r="AB142" s="18">
        <v>40</v>
      </c>
      <c r="AC142" s="17">
        <f t="shared" si="536"/>
        <v>482159.99999999994</v>
      </c>
      <c r="AD142" s="18">
        <v>19</v>
      </c>
      <c r="AE142" s="17">
        <f t="shared" si="537"/>
        <v>229026</v>
      </c>
      <c r="AF142" s="16">
        <v>0</v>
      </c>
      <c r="AG142" s="17">
        <f t="shared" si="538"/>
        <v>0</v>
      </c>
      <c r="AH142" s="16">
        <v>8</v>
      </c>
      <c r="AI142" s="17">
        <f t="shared" si="539"/>
        <v>115718.39999999999</v>
      </c>
      <c r="AJ142" s="21"/>
      <c r="AK142" s="17">
        <f t="shared" si="540"/>
        <v>0</v>
      </c>
      <c r="AL142" s="16"/>
      <c r="AM142" s="19">
        <f t="shared" si="541"/>
        <v>0</v>
      </c>
      <c r="AN142" s="18">
        <v>0</v>
      </c>
      <c r="AO142" s="17">
        <f t="shared" si="542"/>
        <v>0</v>
      </c>
      <c r="AP142" s="18">
        <v>0</v>
      </c>
      <c r="AQ142" s="17">
        <f t="shared" si="543"/>
        <v>0</v>
      </c>
      <c r="AR142" s="18"/>
      <c r="AS142" s="17">
        <f t="shared" si="544"/>
        <v>0</v>
      </c>
      <c r="AT142" s="18"/>
      <c r="AU142" s="17">
        <f t="shared" si="545"/>
        <v>0</v>
      </c>
      <c r="AV142" s="18"/>
      <c r="AW142" s="17">
        <f t="shared" si="546"/>
        <v>0</v>
      </c>
      <c r="AX142" s="16">
        <v>0</v>
      </c>
      <c r="AY142" s="17">
        <f t="shared" si="547"/>
        <v>0</v>
      </c>
      <c r="AZ142" s="18">
        <v>9</v>
      </c>
      <c r="BA142" s="17">
        <f t="shared" si="548"/>
        <v>108486</v>
      </c>
      <c r="BB142" s="18">
        <v>1</v>
      </c>
      <c r="BC142" s="17">
        <f t="shared" si="549"/>
        <v>12054</v>
      </c>
      <c r="BD142" s="18">
        <v>0</v>
      </c>
      <c r="BE142" s="17">
        <f t="shared" si="550"/>
        <v>0</v>
      </c>
      <c r="BF142" s="18"/>
      <c r="BG142" s="17">
        <f t="shared" si="551"/>
        <v>0</v>
      </c>
      <c r="BH142" s="18">
        <v>52</v>
      </c>
      <c r="BI142" s="17">
        <f t="shared" si="552"/>
        <v>626808</v>
      </c>
      <c r="BJ142" s="18">
        <v>0</v>
      </c>
      <c r="BK142" s="17">
        <f t="shared" si="553"/>
        <v>0</v>
      </c>
      <c r="BL142" s="16">
        <v>0</v>
      </c>
      <c r="BM142" s="17">
        <f t="shared" si="554"/>
        <v>0</v>
      </c>
      <c r="BN142" s="32">
        <v>0</v>
      </c>
      <c r="BO142" s="17">
        <f t="shared" si="555"/>
        <v>0</v>
      </c>
      <c r="BP142" s="22">
        <v>59</v>
      </c>
      <c r="BQ142" s="17">
        <f t="shared" si="556"/>
        <v>853423.2</v>
      </c>
      <c r="BR142" s="16">
        <v>0</v>
      </c>
      <c r="BS142" s="17">
        <f t="shared" si="557"/>
        <v>0</v>
      </c>
      <c r="BT142" s="20">
        <v>122</v>
      </c>
      <c r="BU142" s="17">
        <f t="shared" si="558"/>
        <v>1764705.5999999999</v>
      </c>
      <c r="BV142" s="18">
        <v>1</v>
      </c>
      <c r="BW142" s="17">
        <f t="shared" si="559"/>
        <v>14464.8</v>
      </c>
      <c r="BX142" s="16"/>
      <c r="BY142" s="17">
        <f t="shared" si="560"/>
        <v>0</v>
      </c>
      <c r="BZ142" s="22">
        <v>21</v>
      </c>
      <c r="CA142" s="17">
        <f t="shared" si="561"/>
        <v>303760.8</v>
      </c>
      <c r="CB142" s="18">
        <v>0</v>
      </c>
      <c r="CC142" s="17">
        <f t="shared" si="562"/>
        <v>0</v>
      </c>
      <c r="CD142" s="18">
        <v>36</v>
      </c>
      <c r="CE142" s="17">
        <f t="shared" si="563"/>
        <v>520732.8</v>
      </c>
      <c r="CF142" s="18">
        <v>0</v>
      </c>
      <c r="CG142" s="17">
        <f t="shared" si="564"/>
        <v>0</v>
      </c>
      <c r="CH142" s="18">
        <v>11</v>
      </c>
      <c r="CI142" s="17">
        <f t="shared" si="565"/>
        <v>159112.79999999999</v>
      </c>
      <c r="CJ142" s="16"/>
      <c r="CK142" s="17">
        <f t="shared" si="566"/>
        <v>0</v>
      </c>
      <c r="CL142" s="18">
        <v>0</v>
      </c>
      <c r="CM142" s="17">
        <f t="shared" si="567"/>
        <v>0</v>
      </c>
      <c r="CN142" s="16"/>
      <c r="CO142" s="17">
        <f t="shared" si="568"/>
        <v>0</v>
      </c>
      <c r="CP142" s="18"/>
      <c r="CQ142" s="17">
        <f t="shared" si="569"/>
        <v>0</v>
      </c>
      <c r="CR142" s="17"/>
      <c r="CS142" s="17">
        <f t="shared" si="570"/>
        <v>0</v>
      </c>
      <c r="CT142" s="62">
        <f t="shared" si="571"/>
        <v>379</v>
      </c>
      <c r="CU142" s="62">
        <f t="shared" si="571"/>
        <v>5190452.3999999994</v>
      </c>
      <c r="CV142" s="61">
        <f t="shared" si="572"/>
        <v>379</v>
      </c>
    </row>
    <row r="143" spans="1:100" ht="45" x14ac:dyDescent="0.25">
      <c r="A143" s="30"/>
      <c r="B143" s="30">
        <v>98</v>
      </c>
      <c r="C143" s="76" t="s">
        <v>253</v>
      </c>
      <c r="D143" s="77">
        <v>11480</v>
      </c>
      <c r="E143" s="15">
        <v>1</v>
      </c>
      <c r="F143" s="31">
        <v>1</v>
      </c>
      <c r="G143" s="31"/>
      <c r="H143" s="77">
        <v>1.4</v>
      </c>
      <c r="I143" s="77">
        <v>1.68</v>
      </c>
      <c r="J143" s="77">
        <v>2.23</v>
      </c>
      <c r="K143" s="77">
        <v>2.57</v>
      </c>
      <c r="L143" s="18"/>
      <c r="M143" s="17">
        <f t="shared" si="530"/>
        <v>0</v>
      </c>
      <c r="N143" s="18">
        <v>100</v>
      </c>
      <c r="O143" s="17">
        <f t="shared" si="313"/>
        <v>1607200</v>
      </c>
      <c r="P143" s="18">
        <v>0</v>
      </c>
      <c r="Q143" s="17">
        <f t="shared" si="531"/>
        <v>0</v>
      </c>
      <c r="R143" s="16">
        <v>0</v>
      </c>
      <c r="S143" s="17">
        <f t="shared" si="532"/>
        <v>0</v>
      </c>
      <c r="T143" s="18">
        <v>0</v>
      </c>
      <c r="U143" s="17">
        <f t="shared" si="533"/>
        <v>0</v>
      </c>
      <c r="V143" s="16"/>
      <c r="W143" s="19">
        <f t="shared" si="534"/>
        <v>0</v>
      </c>
      <c r="X143" s="78"/>
      <c r="Y143" s="17">
        <f t="shared" si="314"/>
        <v>0</v>
      </c>
      <c r="Z143" s="18">
        <v>0</v>
      </c>
      <c r="AA143" s="17">
        <f t="shared" si="535"/>
        <v>0</v>
      </c>
      <c r="AB143" s="18">
        <v>430</v>
      </c>
      <c r="AC143" s="17">
        <f t="shared" si="536"/>
        <v>6910960</v>
      </c>
      <c r="AD143" s="18">
        <v>17</v>
      </c>
      <c r="AE143" s="17">
        <f t="shared" si="537"/>
        <v>273224</v>
      </c>
      <c r="AF143" s="16">
        <v>0</v>
      </c>
      <c r="AG143" s="17">
        <f t="shared" si="538"/>
        <v>0</v>
      </c>
      <c r="AH143" s="16">
        <v>16</v>
      </c>
      <c r="AI143" s="17">
        <f t="shared" si="539"/>
        <v>308582.39999999997</v>
      </c>
      <c r="AJ143" s="21"/>
      <c r="AK143" s="17">
        <f t="shared" si="540"/>
        <v>0</v>
      </c>
      <c r="AL143" s="16"/>
      <c r="AM143" s="19">
        <f t="shared" si="541"/>
        <v>0</v>
      </c>
      <c r="AN143" s="18">
        <v>0</v>
      </c>
      <c r="AO143" s="17">
        <f t="shared" si="542"/>
        <v>0</v>
      </c>
      <c r="AP143" s="18">
        <v>0</v>
      </c>
      <c r="AQ143" s="17">
        <f t="shared" si="543"/>
        <v>0</v>
      </c>
      <c r="AR143" s="18"/>
      <c r="AS143" s="17">
        <f t="shared" si="544"/>
        <v>0</v>
      </c>
      <c r="AT143" s="18"/>
      <c r="AU143" s="17">
        <f t="shared" si="545"/>
        <v>0</v>
      </c>
      <c r="AV143" s="18"/>
      <c r="AW143" s="17">
        <f t="shared" si="546"/>
        <v>0</v>
      </c>
      <c r="AX143" s="16">
        <v>0</v>
      </c>
      <c r="AY143" s="17">
        <f t="shared" si="547"/>
        <v>0</v>
      </c>
      <c r="AZ143" s="18">
        <v>5</v>
      </c>
      <c r="BA143" s="17">
        <f t="shared" si="548"/>
        <v>80360</v>
      </c>
      <c r="BB143" s="18">
        <v>160</v>
      </c>
      <c r="BC143" s="17">
        <f t="shared" si="549"/>
        <v>2571520</v>
      </c>
      <c r="BD143" s="18">
        <v>0</v>
      </c>
      <c r="BE143" s="17">
        <f t="shared" si="550"/>
        <v>0</v>
      </c>
      <c r="BF143" s="18"/>
      <c r="BG143" s="17">
        <f t="shared" si="551"/>
        <v>0</v>
      </c>
      <c r="BH143" s="18">
        <v>17</v>
      </c>
      <c r="BI143" s="17">
        <f t="shared" si="552"/>
        <v>273224</v>
      </c>
      <c r="BJ143" s="18">
        <v>3</v>
      </c>
      <c r="BK143" s="17">
        <f t="shared" si="553"/>
        <v>57859.199999999997</v>
      </c>
      <c r="BL143" s="16">
        <v>0</v>
      </c>
      <c r="BM143" s="17">
        <f t="shared" si="554"/>
        <v>0</v>
      </c>
      <c r="BN143" s="32"/>
      <c r="BO143" s="17">
        <f t="shared" si="555"/>
        <v>0</v>
      </c>
      <c r="BP143" s="22">
        <v>69</v>
      </c>
      <c r="BQ143" s="17">
        <f t="shared" si="556"/>
        <v>1330761.5999999999</v>
      </c>
      <c r="BR143" s="16">
        <v>0</v>
      </c>
      <c r="BS143" s="17">
        <f t="shared" si="557"/>
        <v>0</v>
      </c>
      <c r="BT143" s="20">
        <v>92</v>
      </c>
      <c r="BU143" s="17">
        <f t="shared" si="558"/>
        <v>1774348.8</v>
      </c>
      <c r="BV143" s="18">
        <v>8</v>
      </c>
      <c r="BW143" s="17">
        <f t="shared" si="559"/>
        <v>154291.19999999998</v>
      </c>
      <c r="BX143" s="16"/>
      <c r="BY143" s="17">
        <f t="shared" si="560"/>
        <v>0</v>
      </c>
      <c r="BZ143" s="18">
        <v>20</v>
      </c>
      <c r="CA143" s="17">
        <f t="shared" si="561"/>
        <v>385728</v>
      </c>
      <c r="CB143" s="18">
        <v>0</v>
      </c>
      <c r="CC143" s="17">
        <f t="shared" si="562"/>
        <v>0</v>
      </c>
      <c r="CD143" s="18">
        <v>32</v>
      </c>
      <c r="CE143" s="17">
        <f t="shared" si="563"/>
        <v>617164.79999999993</v>
      </c>
      <c r="CF143" s="18">
        <v>0</v>
      </c>
      <c r="CG143" s="17">
        <f t="shared" si="564"/>
        <v>0</v>
      </c>
      <c r="CH143" s="22">
        <v>12</v>
      </c>
      <c r="CI143" s="17">
        <f t="shared" si="565"/>
        <v>231436.79999999999</v>
      </c>
      <c r="CJ143" s="16"/>
      <c r="CK143" s="17">
        <f t="shared" si="566"/>
        <v>0</v>
      </c>
      <c r="CL143" s="18"/>
      <c r="CM143" s="17">
        <f t="shared" si="567"/>
        <v>0</v>
      </c>
      <c r="CN143" s="16"/>
      <c r="CO143" s="17">
        <f t="shared" si="568"/>
        <v>0</v>
      </c>
      <c r="CP143" s="18"/>
      <c r="CQ143" s="17">
        <f t="shared" si="569"/>
        <v>0</v>
      </c>
      <c r="CR143" s="17"/>
      <c r="CS143" s="17">
        <f t="shared" si="570"/>
        <v>0</v>
      </c>
      <c r="CT143" s="62">
        <f t="shared" si="571"/>
        <v>981</v>
      </c>
      <c r="CU143" s="62">
        <f t="shared" si="571"/>
        <v>16576660.800000001</v>
      </c>
      <c r="CV143" s="61">
        <f t="shared" si="572"/>
        <v>981</v>
      </c>
    </row>
    <row r="144" spans="1:100" ht="45" x14ac:dyDescent="0.25">
      <c r="A144" s="30"/>
      <c r="B144" s="30">
        <v>99</v>
      </c>
      <c r="C144" s="76" t="s">
        <v>254</v>
      </c>
      <c r="D144" s="77">
        <v>11480</v>
      </c>
      <c r="E144" s="15">
        <v>4.34</v>
      </c>
      <c r="F144" s="31">
        <v>1</v>
      </c>
      <c r="G144" s="31"/>
      <c r="H144" s="77">
        <v>1.4</v>
      </c>
      <c r="I144" s="77">
        <v>1.68</v>
      </c>
      <c r="J144" s="77">
        <v>2.23</v>
      </c>
      <c r="K144" s="77">
        <v>2.57</v>
      </c>
      <c r="L144" s="18"/>
      <c r="M144" s="17">
        <f t="shared" si="530"/>
        <v>0</v>
      </c>
      <c r="N144" s="18"/>
      <c r="O144" s="17">
        <f t="shared" ref="O144:O185" si="573">SUM(N144*$D144*$E144*$F144*$H144*$O$8)</f>
        <v>0</v>
      </c>
      <c r="P144" s="18"/>
      <c r="Q144" s="17">
        <f t="shared" si="531"/>
        <v>0</v>
      </c>
      <c r="R144" s="16"/>
      <c r="S144" s="17">
        <f t="shared" si="532"/>
        <v>0</v>
      </c>
      <c r="T144" s="18"/>
      <c r="U144" s="17">
        <f t="shared" si="533"/>
        <v>0</v>
      </c>
      <c r="V144" s="16"/>
      <c r="W144" s="19">
        <f t="shared" si="534"/>
        <v>0</v>
      </c>
      <c r="X144" s="78"/>
      <c r="Y144" s="17">
        <f t="shared" ref="Y144:Y185" si="574">SUM(X144*$D144*$E144*$F144*$H144*$Y$8)</f>
        <v>0</v>
      </c>
      <c r="Z144" s="18"/>
      <c r="AA144" s="17">
        <f t="shared" si="535"/>
        <v>0</v>
      </c>
      <c r="AB144" s="18"/>
      <c r="AC144" s="17">
        <f t="shared" si="536"/>
        <v>0</v>
      </c>
      <c r="AD144" s="18"/>
      <c r="AE144" s="17">
        <f t="shared" si="537"/>
        <v>0</v>
      </c>
      <c r="AF144" s="16"/>
      <c r="AG144" s="17">
        <f t="shared" si="538"/>
        <v>0</v>
      </c>
      <c r="AH144" s="16"/>
      <c r="AI144" s="17">
        <f t="shared" si="539"/>
        <v>0</v>
      </c>
      <c r="AJ144" s="21"/>
      <c r="AK144" s="17">
        <f t="shared" si="540"/>
        <v>0</v>
      </c>
      <c r="AL144" s="16"/>
      <c r="AM144" s="19">
        <f t="shared" si="541"/>
        <v>0</v>
      </c>
      <c r="AN144" s="18"/>
      <c r="AO144" s="17">
        <f t="shared" si="542"/>
        <v>0</v>
      </c>
      <c r="AP144" s="18"/>
      <c r="AQ144" s="17">
        <f t="shared" si="543"/>
        <v>0</v>
      </c>
      <c r="AR144" s="18"/>
      <c r="AS144" s="17">
        <f t="shared" si="544"/>
        <v>0</v>
      </c>
      <c r="AT144" s="18"/>
      <c r="AU144" s="17">
        <f t="shared" si="545"/>
        <v>0</v>
      </c>
      <c r="AV144" s="18"/>
      <c r="AW144" s="17">
        <f t="shared" si="546"/>
        <v>0</v>
      </c>
      <c r="AX144" s="16"/>
      <c r="AY144" s="17">
        <f t="shared" si="547"/>
        <v>0</v>
      </c>
      <c r="AZ144" s="18"/>
      <c r="BA144" s="17">
        <f t="shared" si="548"/>
        <v>0</v>
      </c>
      <c r="BB144" s="18"/>
      <c r="BC144" s="17">
        <f t="shared" si="549"/>
        <v>0</v>
      </c>
      <c r="BD144" s="18"/>
      <c r="BE144" s="17">
        <f t="shared" si="550"/>
        <v>0</v>
      </c>
      <c r="BF144" s="18"/>
      <c r="BG144" s="17">
        <f t="shared" si="551"/>
        <v>0</v>
      </c>
      <c r="BH144" s="18"/>
      <c r="BI144" s="17">
        <f t="shared" si="552"/>
        <v>0</v>
      </c>
      <c r="BJ144" s="18"/>
      <c r="BK144" s="17">
        <f t="shared" si="553"/>
        <v>0</v>
      </c>
      <c r="BL144" s="16"/>
      <c r="BM144" s="17">
        <f t="shared" si="554"/>
        <v>0</v>
      </c>
      <c r="BN144" s="32"/>
      <c r="BO144" s="17">
        <f t="shared" si="555"/>
        <v>0</v>
      </c>
      <c r="BP144" s="22"/>
      <c r="BQ144" s="17">
        <f t="shared" si="556"/>
        <v>0</v>
      </c>
      <c r="BR144" s="16"/>
      <c r="BS144" s="17">
        <f t="shared" si="557"/>
        <v>0</v>
      </c>
      <c r="BT144" s="20">
        <v>3</v>
      </c>
      <c r="BU144" s="17">
        <f t="shared" si="558"/>
        <v>251108.92800000001</v>
      </c>
      <c r="BV144" s="18"/>
      <c r="BW144" s="17">
        <f t="shared" si="559"/>
        <v>0</v>
      </c>
      <c r="BX144" s="16"/>
      <c r="BY144" s="17">
        <f t="shared" si="560"/>
        <v>0</v>
      </c>
      <c r="BZ144" s="18"/>
      <c r="CA144" s="17">
        <f t="shared" si="561"/>
        <v>0</v>
      </c>
      <c r="CB144" s="18"/>
      <c r="CC144" s="17">
        <f t="shared" si="562"/>
        <v>0</v>
      </c>
      <c r="CD144" s="18"/>
      <c r="CE144" s="17">
        <f t="shared" si="563"/>
        <v>0</v>
      </c>
      <c r="CF144" s="18"/>
      <c r="CG144" s="17">
        <f t="shared" si="564"/>
        <v>0</v>
      </c>
      <c r="CH144" s="22"/>
      <c r="CI144" s="17">
        <f t="shared" si="565"/>
        <v>0</v>
      </c>
      <c r="CJ144" s="16"/>
      <c r="CK144" s="17">
        <f t="shared" si="566"/>
        <v>0</v>
      </c>
      <c r="CL144" s="18"/>
      <c r="CM144" s="17">
        <f t="shared" si="567"/>
        <v>0</v>
      </c>
      <c r="CN144" s="16"/>
      <c r="CO144" s="17">
        <f t="shared" si="568"/>
        <v>0</v>
      </c>
      <c r="CP144" s="18"/>
      <c r="CQ144" s="17">
        <f t="shared" si="569"/>
        <v>0</v>
      </c>
      <c r="CR144" s="17"/>
      <c r="CS144" s="17">
        <f t="shared" si="570"/>
        <v>0</v>
      </c>
      <c r="CT144" s="62">
        <f t="shared" si="571"/>
        <v>3</v>
      </c>
      <c r="CU144" s="62">
        <f t="shared" si="571"/>
        <v>251108.92800000001</v>
      </c>
      <c r="CV144" s="61">
        <f t="shared" si="572"/>
        <v>3</v>
      </c>
    </row>
    <row r="145" spans="1:100" ht="30" x14ac:dyDescent="0.25">
      <c r="A145" s="30"/>
      <c r="B145" s="30">
        <v>100</v>
      </c>
      <c r="C145" s="84" t="s">
        <v>255</v>
      </c>
      <c r="D145" s="77">
        <v>11480</v>
      </c>
      <c r="E145" s="15">
        <v>1.29</v>
      </c>
      <c r="F145" s="31">
        <v>1</v>
      </c>
      <c r="G145" s="31"/>
      <c r="H145" s="77">
        <v>1.4</v>
      </c>
      <c r="I145" s="77">
        <v>1.68</v>
      </c>
      <c r="J145" s="77">
        <v>2.23</v>
      </c>
      <c r="K145" s="77">
        <v>2.57</v>
      </c>
      <c r="L145" s="18">
        <v>0</v>
      </c>
      <c r="M145" s="17">
        <f t="shared" si="530"/>
        <v>0</v>
      </c>
      <c r="N145" s="18">
        <v>0</v>
      </c>
      <c r="O145" s="17">
        <f t="shared" si="573"/>
        <v>0</v>
      </c>
      <c r="P145" s="18">
        <v>0</v>
      </c>
      <c r="Q145" s="17">
        <f t="shared" si="531"/>
        <v>0</v>
      </c>
      <c r="R145" s="16">
        <v>0</v>
      </c>
      <c r="S145" s="17">
        <f t="shared" si="532"/>
        <v>0</v>
      </c>
      <c r="T145" s="18">
        <v>0</v>
      </c>
      <c r="U145" s="17">
        <f t="shared" si="533"/>
        <v>0</v>
      </c>
      <c r="V145" s="16"/>
      <c r="W145" s="19">
        <f t="shared" si="534"/>
        <v>0</v>
      </c>
      <c r="X145" s="78"/>
      <c r="Y145" s="17">
        <f t="shared" si="574"/>
        <v>0</v>
      </c>
      <c r="Z145" s="18">
        <v>0</v>
      </c>
      <c r="AA145" s="17">
        <f t="shared" si="535"/>
        <v>0</v>
      </c>
      <c r="AB145" s="18">
        <v>0</v>
      </c>
      <c r="AC145" s="17">
        <f t="shared" si="536"/>
        <v>0</v>
      </c>
      <c r="AD145" s="18">
        <v>0</v>
      </c>
      <c r="AE145" s="17">
        <f t="shared" si="537"/>
        <v>0</v>
      </c>
      <c r="AF145" s="16">
        <v>0</v>
      </c>
      <c r="AG145" s="17">
        <f t="shared" si="538"/>
        <v>0</v>
      </c>
      <c r="AH145" s="16"/>
      <c r="AI145" s="17">
        <f t="shared" si="539"/>
        <v>0</v>
      </c>
      <c r="AJ145" s="21"/>
      <c r="AK145" s="17">
        <f t="shared" si="540"/>
        <v>0</v>
      </c>
      <c r="AL145" s="16"/>
      <c r="AM145" s="19">
        <f t="shared" si="541"/>
        <v>0</v>
      </c>
      <c r="AN145" s="18">
        <v>0</v>
      </c>
      <c r="AO145" s="17">
        <f t="shared" si="542"/>
        <v>0</v>
      </c>
      <c r="AP145" s="18">
        <v>0</v>
      </c>
      <c r="AQ145" s="17">
        <f t="shared" si="543"/>
        <v>0</v>
      </c>
      <c r="AR145" s="18"/>
      <c r="AS145" s="17">
        <f t="shared" si="544"/>
        <v>0</v>
      </c>
      <c r="AT145" s="18"/>
      <c r="AU145" s="17">
        <f t="shared" si="545"/>
        <v>0</v>
      </c>
      <c r="AV145" s="18"/>
      <c r="AW145" s="17">
        <f t="shared" si="546"/>
        <v>0</v>
      </c>
      <c r="AX145" s="16">
        <v>0</v>
      </c>
      <c r="AY145" s="17">
        <f t="shared" si="547"/>
        <v>0</v>
      </c>
      <c r="AZ145" s="18">
        <v>0</v>
      </c>
      <c r="BA145" s="17">
        <f t="shared" si="548"/>
        <v>0</v>
      </c>
      <c r="BB145" s="18">
        <v>0</v>
      </c>
      <c r="BC145" s="17">
        <f t="shared" si="549"/>
        <v>0</v>
      </c>
      <c r="BD145" s="18">
        <v>0</v>
      </c>
      <c r="BE145" s="17">
        <f t="shared" si="550"/>
        <v>0</v>
      </c>
      <c r="BF145" s="18">
        <v>0</v>
      </c>
      <c r="BG145" s="17">
        <f t="shared" si="551"/>
        <v>0</v>
      </c>
      <c r="BH145" s="18"/>
      <c r="BI145" s="17">
        <f t="shared" si="552"/>
        <v>0</v>
      </c>
      <c r="BJ145" s="18">
        <v>0</v>
      </c>
      <c r="BK145" s="17">
        <f t="shared" si="553"/>
        <v>0</v>
      </c>
      <c r="BL145" s="16">
        <v>0</v>
      </c>
      <c r="BM145" s="17">
        <f t="shared" si="554"/>
        <v>0</v>
      </c>
      <c r="BN145" s="32">
        <v>0</v>
      </c>
      <c r="BO145" s="17">
        <f t="shared" si="555"/>
        <v>0</v>
      </c>
      <c r="BP145" s="18">
        <v>0</v>
      </c>
      <c r="BQ145" s="17">
        <f t="shared" si="556"/>
        <v>0</v>
      </c>
      <c r="BR145" s="16">
        <v>0</v>
      </c>
      <c r="BS145" s="17">
        <f t="shared" si="557"/>
        <v>0</v>
      </c>
      <c r="BT145" s="16">
        <v>0</v>
      </c>
      <c r="BU145" s="17">
        <f t="shared" si="558"/>
        <v>0</v>
      </c>
      <c r="BV145" s="18"/>
      <c r="BW145" s="17">
        <f t="shared" si="559"/>
        <v>0</v>
      </c>
      <c r="BX145" s="16"/>
      <c r="BY145" s="17">
        <f t="shared" si="560"/>
        <v>0</v>
      </c>
      <c r="BZ145" s="18">
        <v>0</v>
      </c>
      <c r="CA145" s="17">
        <f t="shared" si="561"/>
        <v>0</v>
      </c>
      <c r="CB145" s="18">
        <v>0</v>
      </c>
      <c r="CC145" s="17">
        <f t="shared" si="562"/>
        <v>0</v>
      </c>
      <c r="CD145" s="18">
        <v>0</v>
      </c>
      <c r="CE145" s="17">
        <f t="shared" si="563"/>
        <v>0</v>
      </c>
      <c r="CF145" s="18">
        <v>0</v>
      </c>
      <c r="CG145" s="17">
        <f t="shared" si="564"/>
        <v>0</v>
      </c>
      <c r="CH145" s="18"/>
      <c r="CI145" s="17">
        <f t="shared" si="565"/>
        <v>0</v>
      </c>
      <c r="CJ145" s="16"/>
      <c r="CK145" s="17">
        <f t="shared" si="566"/>
        <v>0</v>
      </c>
      <c r="CL145" s="18">
        <v>0</v>
      </c>
      <c r="CM145" s="17">
        <f t="shared" si="567"/>
        <v>0</v>
      </c>
      <c r="CN145" s="16">
        <v>0</v>
      </c>
      <c r="CO145" s="17">
        <f t="shared" si="568"/>
        <v>0</v>
      </c>
      <c r="CP145" s="18">
        <v>0</v>
      </c>
      <c r="CQ145" s="17">
        <f t="shared" si="569"/>
        <v>0</v>
      </c>
      <c r="CR145" s="17"/>
      <c r="CS145" s="17">
        <f t="shared" si="570"/>
        <v>0</v>
      </c>
      <c r="CT145" s="62">
        <f t="shared" si="571"/>
        <v>0</v>
      </c>
      <c r="CU145" s="62">
        <f t="shared" si="571"/>
        <v>0</v>
      </c>
      <c r="CV145" s="61">
        <f t="shared" si="572"/>
        <v>0</v>
      </c>
    </row>
    <row r="146" spans="1:100" x14ac:dyDescent="0.25">
      <c r="A146" s="30"/>
      <c r="B146" s="30">
        <v>101</v>
      </c>
      <c r="C146" s="84" t="s">
        <v>256</v>
      </c>
      <c r="D146" s="77">
        <v>11480</v>
      </c>
      <c r="E146" s="15">
        <v>2.6</v>
      </c>
      <c r="F146" s="31">
        <v>1</v>
      </c>
      <c r="G146" s="31"/>
      <c r="H146" s="77">
        <v>1.4</v>
      </c>
      <c r="I146" s="77">
        <v>1.68</v>
      </c>
      <c r="J146" s="77">
        <v>2.23</v>
      </c>
      <c r="K146" s="77">
        <v>2.57</v>
      </c>
      <c r="L146" s="18">
        <v>0</v>
      </c>
      <c r="M146" s="17">
        <f t="shared" si="530"/>
        <v>0</v>
      </c>
      <c r="N146" s="18">
        <v>0</v>
      </c>
      <c r="O146" s="17">
        <f t="shared" si="573"/>
        <v>0</v>
      </c>
      <c r="P146" s="18">
        <v>0</v>
      </c>
      <c r="Q146" s="17">
        <f t="shared" si="531"/>
        <v>0</v>
      </c>
      <c r="R146" s="16">
        <v>0</v>
      </c>
      <c r="S146" s="17">
        <f t="shared" si="532"/>
        <v>0</v>
      </c>
      <c r="T146" s="18">
        <v>0</v>
      </c>
      <c r="U146" s="17">
        <f t="shared" si="533"/>
        <v>0</v>
      </c>
      <c r="V146" s="16"/>
      <c r="W146" s="19">
        <f t="shared" si="534"/>
        <v>0</v>
      </c>
      <c r="X146" s="78"/>
      <c r="Y146" s="17">
        <f t="shared" si="574"/>
        <v>0</v>
      </c>
      <c r="Z146" s="18">
        <v>0</v>
      </c>
      <c r="AA146" s="17">
        <f t="shared" si="535"/>
        <v>0</v>
      </c>
      <c r="AB146" s="18">
        <v>0</v>
      </c>
      <c r="AC146" s="17">
        <f t="shared" si="536"/>
        <v>0</v>
      </c>
      <c r="AD146" s="18">
        <v>0</v>
      </c>
      <c r="AE146" s="17">
        <f t="shared" si="537"/>
        <v>0</v>
      </c>
      <c r="AF146" s="16">
        <v>0</v>
      </c>
      <c r="AG146" s="17">
        <f t="shared" si="538"/>
        <v>0</v>
      </c>
      <c r="AH146" s="16">
        <v>0</v>
      </c>
      <c r="AI146" s="17">
        <f t="shared" si="539"/>
        <v>0</v>
      </c>
      <c r="AJ146" s="21"/>
      <c r="AK146" s="17">
        <f t="shared" si="540"/>
        <v>0</v>
      </c>
      <c r="AL146" s="16"/>
      <c r="AM146" s="19">
        <f t="shared" si="541"/>
        <v>0</v>
      </c>
      <c r="AN146" s="18">
        <v>0</v>
      </c>
      <c r="AO146" s="17">
        <f t="shared" si="542"/>
        <v>0</v>
      </c>
      <c r="AP146" s="18">
        <v>0</v>
      </c>
      <c r="AQ146" s="17">
        <f t="shared" si="543"/>
        <v>0</v>
      </c>
      <c r="AR146" s="18"/>
      <c r="AS146" s="17">
        <f t="shared" si="544"/>
        <v>0</v>
      </c>
      <c r="AT146" s="18"/>
      <c r="AU146" s="17">
        <f t="shared" si="545"/>
        <v>0</v>
      </c>
      <c r="AV146" s="18"/>
      <c r="AW146" s="17">
        <f t="shared" si="546"/>
        <v>0</v>
      </c>
      <c r="AX146" s="16">
        <v>0</v>
      </c>
      <c r="AY146" s="17">
        <f t="shared" si="547"/>
        <v>0</v>
      </c>
      <c r="AZ146" s="18">
        <v>0</v>
      </c>
      <c r="BA146" s="17">
        <f t="shared" si="548"/>
        <v>0</v>
      </c>
      <c r="BB146" s="18">
        <v>0</v>
      </c>
      <c r="BC146" s="17">
        <f t="shared" si="549"/>
        <v>0</v>
      </c>
      <c r="BD146" s="18">
        <v>0</v>
      </c>
      <c r="BE146" s="17">
        <f t="shared" si="550"/>
        <v>0</v>
      </c>
      <c r="BF146" s="18">
        <v>0</v>
      </c>
      <c r="BG146" s="17">
        <f t="shared" si="551"/>
        <v>0</v>
      </c>
      <c r="BH146" s="18"/>
      <c r="BI146" s="17">
        <f t="shared" si="552"/>
        <v>0</v>
      </c>
      <c r="BJ146" s="18">
        <v>0</v>
      </c>
      <c r="BK146" s="17">
        <f t="shared" si="553"/>
        <v>0</v>
      </c>
      <c r="BL146" s="16">
        <v>0</v>
      </c>
      <c r="BM146" s="17">
        <f t="shared" si="554"/>
        <v>0</v>
      </c>
      <c r="BN146" s="32">
        <v>0</v>
      </c>
      <c r="BO146" s="17">
        <f t="shared" si="555"/>
        <v>0</v>
      </c>
      <c r="BP146" s="18">
        <v>0</v>
      </c>
      <c r="BQ146" s="17">
        <f t="shared" si="556"/>
        <v>0</v>
      </c>
      <c r="BR146" s="16">
        <v>0</v>
      </c>
      <c r="BS146" s="17">
        <f t="shared" si="557"/>
        <v>0</v>
      </c>
      <c r="BT146" s="16">
        <v>0</v>
      </c>
      <c r="BU146" s="17">
        <f t="shared" si="558"/>
        <v>0</v>
      </c>
      <c r="BV146" s="18">
        <v>0</v>
      </c>
      <c r="BW146" s="17">
        <f t="shared" si="559"/>
        <v>0</v>
      </c>
      <c r="BX146" s="16"/>
      <c r="BY146" s="17">
        <f t="shared" si="560"/>
        <v>0</v>
      </c>
      <c r="BZ146" s="18">
        <v>0</v>
      </c>
      <c r="CA146" s="17">
        <f t="shared" si="561"/>
        <v>0</v>
      </c>
      <c r="CB146" s="18">
        <v>0</v>
      </c>
      <c r="CC146" s="17">
        <f t="shared" si="562"/>
        <v>0</v>
      </c>
      <c r="CD146" s="18"/>
      <c r="CE146" s="17">
        <f t="shared" si="563"/>
        <v>0</v>
      </c>
      <c r="CF146" s="18">
        <v>0</v>
      </c>
      <c r="CG146" s="17">
        <f t="shared" si="564"/>
        <v>0</v>
      </c>
      <c r="CH146" s="18"/>
      <c r="CI146" s="17">
        <f t="shared" si="565"/>
        <v>0</v>
      </c>
      <c r="CJ146" s="16"/>
      <c r="CK146" s="17">
        <f t="shared" si="566"/>
        <v>0</v>
      </c>
      <c r="CL146" s="18">
        <v>0</v>
      </c>
      <c r="CM146" s="17">
        <f t="shared" si="567"/>
        <v>0</v>
      </c>
      <c r="CN146" s="16">
        <v>0</v>
      </c>
      <c r="CO146" s="17">
        <f t="shared" si="568"/>
        <v>0</v>
      </c>
      <c r="CP146" s="18">
        <v>0</v>
      </c>
      <c r="CQ146" s="17">
        <f t="shared" si="569"/>
        <v>0</v>
      </c>
      <c r="CR146" s="17"/>
      <c r="CS146" s="17">
        <f t="shared" si="570"/>
        <v>0</v>
      </c>
      <c r="CT146" s="62">
        <f t="shared" si="571"/>
        <v>0</v>
      </c>
      <c r="CU146" s="62">
        <f t="shared" si="571"/>
        <v>0</v>
      </c>
      <c r="CV146" s="61">
        <f t="shared" si="572"/>
        <v>0</v>
      </c>
    </row>
    <row r="147" spans="1:100" x14ac:dyDescent="0.25">
      <c r="A147" s="30">
        <v>32</v>
      </c>
      <c r="B147" s="30"/>
      <c r="C147" s="75" t="s">
        <v>257</v>
      </c>
      <c r="D147" s="77">
        <v>11480</v>
      </c>
      <c r="E147" s="46">
        <v>1.85</v>
      </c>
      <c r="F147" s="40">
        <v>1</v>
      </c>
      <c r="G147" s="40"/>
      <c r="H147" s="77">
        <v>1.4</v>
      </c>
      <c r="I147" s="77">
        <v>1.68</v>
      </c>
      <c r="J147" s="77">
        <v>2.23</v>
      </c>
      <c r="K147" s="77">
        <v>2.57</v>
      </c>
      <c r="L147" s="24">
        <f>SUM(L148:L155)</f>
        <v>0</v>
      </c>
      <c r="M147" s="24">
        <f>SUM(M148:M155)</f>
        <v>0</v>
      </c>
      <c r="N147" s="24">
        <f t="shared" ref="N147:BY147" si="575">SUM(N148:N155)</f>
        <v>0</v>
      </c>
      <c r="O147" s="24">
        <f t="shared" si="575"/>
        <v>0</v>
      </c>
      <c r="P147" s="24">
        <f t="shared" si="575"/>
        <v>0</v>
      </c>
      <c r="Q147" s="24">
        <f t="shared" si="575"/>
        <v>0</v>
      </c>
      <c r="R147" s="64">
        <f t="shared" si="575"/>
        <v>0</v>
      </c>
      <c r="S147" s="24">
        <f t="shared" si="575"/>
        <v>0</v>
      </c>
      <c r="T147" s="24">
        <f t="shared" si="575"/>
        <v>0</v>
      </c>
      <c r="U147" s="24">
        <f t="shared" si="575"/>
        <v>0</v>
      </c>
      <c r="V147" s="64">
        <f t="shared" si="575"/>
        <v>0</v>
      </c>
      <c r="W147" s="64">
        <f t="shared" si="575"/>
        <v>0</v>
      </c>
      <c r="X147" s="24">
        <f t="shared" si="575"/>
        <v>0</v>
      </c>
      <c r="Y147" s="24">
        <f t="shared" si="575"/>
        <v>0</v>
      </c>
      <c r="Z147" s="24">
        <f t="shared" si="575"/>
        <v>0</v>
      </c>
      <c r="AA147" s="24">
        <f t="shared" si="575"/>
        <v>0</v>
      </c>
      <c r="AB147" s="24">
        <f t="shared" si="575"/>
        <v>0</v>
      </c>
      <c r="AC147" s="24">
        <f t="shared" si="575"/>
        <v>0</v>
      </c>
      <c r="AD147" s="24">
        <f>SUM(AD148:AD155)</f>
        <v>0</v>
      </c>
      <c r="AE147" s="24">
        <f>SUM(AE148:AE155)</f>
        <v>0</v>
      </c>
      <c r="AF147" s="64">
        <f t="shared" ref="AF147" si="576">SUM(AF148:AF155)</f>
        <v>0</v>
      </c>
      <c r="AG147" s="24">
        <f t="shared" si="575"/>
        <v>0</v>
      </c>
      <c r="AH147" s="48">
        <f t="shared" si="575"/>
        <v>0</v>
      </c>
      <c r="AI147" s="47">
        <f t="shared" si="575"/>
        <v>0</v>
      </c>
      <c r="AJ147" s="48">
        <v>0</v>
      </c>
      <c r="AK147" s="47">
        <f t="shared" si="575"/>
        <v>0</v>
      </c>
      <c r="AL147" s="48">
        <f>SUM(AL148:AL155)</f>
        <v>0</v>
      </c>
      <c r="AM147" s="48">
        <f>SUM(AM148:AM155)</f>
        <v>0</v>
      </c>
      <c r="AN147" s="47">
        <f t="shared" si="575"/>
        <v>0</v>
      </c>
      <c r="AO147" s="47">
        <f t="shared" si="575"/>
        <v>0</v>
      </c>
      <c r="AP147" s="47">
        <f t="shared" si="575"/>
        <v>0</v>
      </c>
      <c r="AQ147" s="47">
        <f t="shared" si="575"/>
        <v>0</v>
      </c>
      <c r="AR147" s="47">
        <f t="shared" si="575"/>
        <v>0</v>
      </c>
      <c r="AS147" s="47">
        <f t="shared" si="575"/>
        <v>0</v>
      </c>
      <c r="AT147" s="47">
        <f t="shared" si="575"/>
        <v>0</v>
      </c>
      <c r="AU147" s="47">
        <f t="shared" si="575"/>
        <v>0</v>
      </c>
      <c r="AV147" s="47">
        <f t="shared" si="575"/>
        <v>0</v>
      </c>
      <c r="AW147" s="47">
        <f t="shared" si="575"/>
        <v>0</v>
      </c>
      <c r="AX147" s="48">
        <f t="shared" si="575"/>
        <v>0</v>
      </c>
      <c r="AY147" s="47">
        <f t="shared" si="575"/>
        <v>0</v>
      </c>
      <c r="AZ147" s="47">
        <f t="shared" si="575"/>
        <v>0</v>
      </c>
      <c r="BA147" s="47">
        <f t="shared" si="575"/>
        <v>0</v>
      </c>
      <c r="BB147" s="47">
        <f t="shared" si="575"/>
        <v>0</v>
      </c>
      <c r="BC147" s="47">
        <f t="shared" si="575"/>
        <v>0</v>
      </c>
      <c r="BD147" s="47">
        <f t="shared" si="575"/>
        <v>0</v>
      </c>
      <c r="BE147" s="47">
        <f t="shared" si="575"/>
        <v>0</v>
      </c>
      <c r="BF147" s="47">
        <f t="shared" si="575"/>
        <v>0</v>
      </c>
      <c r="BG147" s="47">
        <f t="shared" si="575"/>
        <v>0</v>
      </c>
      <c r="BH147" s="47">
        <f t="shared" si="575"/>
        <v>0</v>
      </c>
      <c r="BI147" s="47">
        <f t="shared" si="575"/>
        <v>0</v>
      </c>
      <c r="BJ147" s="47">
        <f t="shared" si="575"/>
        <v>0</v>
      </c>
      <c r="BK147" s="47">
        <f t="shared" si="575"/>
        <v>0</v>
      </c>
      <c r="BL147" s="48">
        <f>SUM(BL148:BL155)</f>
        <v>0</v>
      </c>
      <c r="BM147" s="47">
        <f>SUM(BM148:BM155)</f>
        <v>0</v>
      </c>
      <c r="BN147" s="47">
        <f>SUM(BN148:BN155)</f>
        <v>0</v>
      </c>
      <c r="BO147" s="47">
        <f>SUM(BO148:BO155)</f>
        <v>0</v>
      </c>
      <c r="BP147" s="47">
        <f t="shared" si="575"/>
        <v>1</v>
      </c>
      <c r="BQ147" s="47">
        <f t="shared" si="575"/>
        <v>68466.720000000001</v>
      </c>
      <c r="BR147" s="48">
        <f t="shared" si="575"/>
        <v>0</v>
      </c>
      <c r="BS147" s="47">
        <f t="shared" si="575"/>
        <v>0</v>
      </c>
      <c r="BT147" s="47">
        <f t="shared" si="575"/>
        <v>0</v>
      </c>
      <c r="BU147" s="47">
        <f t="shared" si="575"/>
        <v>0</v>
      </c>
      <c r="BV147" s="47">
        <f t="shared" si="575"/>
        <v>0</v>
      </c>
      <c r="BW147" s="47">
        <f t="shared" si="575"/>
        <v>0</v>
      </c>
      <c r="BX147" s="48">
        <f t="shared" si="575"/>
        <v>3</v>
      </c>
      <c r="BY147" s="47">
        <f t="shared" si="575"/>
        <v>125554.46400000001</v>
      </c>
      <c r="BZ147" s="47">
        <f t="shared" ref="BZ147:CU147" si="577">SUM(BZ148:BZ155)</f>
        <v>0</v>
      </c>
      <c r="CA147" s="47">
        <f t="shared" si="577"/>
        <v>0</v>
      </c>
      <c r="CB147" s="47">
        <f t="shared" si="577"/>
        <v>0</v>
      </c>
      <c r="CC147" s="47">
        <f t="shared" si="577"/>
        <v>0</v>
      </c>
      <c r="CD147" s="47">
        <f t="shared" si="577"/>
        <v>0</v>
      </c>
      <c r="CE147" s="47">
        <f t="shared" si="577"/>
        <v>0</v>
      </c>
      <c r="CF147" s="47">
        <f t="shared" si="577"/>
        <v>0</v>
      </c>
      <c r="CG147" s="47">
        <f t="shared" si="577"/>
        <v>0</v>
      </c>
      <c r="CH147" s="47">
        <f t="shared" si="577"/>
        <v>0</v>
      </c>
      <c r="CI147" s="47">
        <f t="shared" si="577"/>
        <v>0</v>
      </c>
      <c r="CJ147" s="48">
        <f t="shared" si="577"/>
        <v>0</v>
      </c>
      <c r="CK147" s="47">
        <f t="shared" si="577"/>
        <v>0</v>
      </c>
      <c r="CL147" s="47">
        <f t="shared" si="577"/>
        <v>0</v>
      </c>
      <c r="CM147" s="47">
        <f t="shared" si="577"/>
        <v>0</v>
      </c>
      <c r="CN147" s="48">
        <v>0</v>
      </c>
      <c r="CO147" s="47">
        <f t="shared" si="577"/>
        <v>0</v>
      </c>
      <c r="CP147" s="47">
        <f t="shared" si="577"/>
        <v>0</v>
      </c>
      <c r="CQ147" s="47">
        <f t="shared" si="577"/>
        <v>0</v>
      </c>
      <c r="CR147" s="47">
        <f t="shared" si="577"/>
        <v>0</v>
      </c>
      <c r="CS147" s="47">
        <f t="shared" si="577"/>
        <v>0</v>
      </c>
      <c r="CT147" s="47">
        <f t="shared" si="577"/>
        <v>4</v>
      </c>
      <c r="CU147" s="47">
        <f t="shared" si="577"/>
        <v>194021.18400000001</v>
      </c>
      <c r="CV147" s="61"/>
    </row>
    <row r="148" spans="1:100" ht="45" x14ac:dyDescent="0.25">
      <c r="A148" s="30"/>
      <c r="B148" s="30">
        <v>102</v>
      </c>
      <c r="C148" s="84" t="s">
        <v>258</v>
      </c>
      <c r="D148" s="77">
        <v>11480</v>
      </c>
      <c r="E148" s="15">
        <v>2.11</v>
      </c>
      <c r="F148" s="31">
        <v>1</v>
      </c>
      <c r="G148" s="31"/>
      <c r="H148" s="77">
        <v>1.4</v>
      </c>
      <c r="I148" s="77">
        <v>1.68</v>
      </c>
      <c r="J148" s="77">
        <v>2.23</v>
      </c>
      <c r="K148" s="77">
        <v>2.57</v>
      </c>
      <c r="L148" s="18">
        <v>0</v>
      </c>
      <c r="M148" s="17">
        <f t="shared" ref="M148:M155" si="578">SUM(L148*$D148*$E148*$F148*$H148*$M$8)</f>
        <v>0</v>
      </c>
      <c r="N148" s="18">
        <v>0</v>
      </c>
      <c r="O148" s="17">
        <f t="shared" si="573"/>
        <v>0</v>
      </c>
      <c r="P148" s="18">
        <v>0</v>
      </c>
      <c r="Q148" s="17">
        <f t="shared" ref="Q148:Q155" si="579">SUM(P148*$D148*$E148*$F148*$H148*$Q$8)</f>
        <v>0</v>
      </c>
      <c r="R148" s="16">
        <v>0</v>
      </c>
      <c r="S148" s="17">
        <f t="shared" ref="S148:S155" si="580">SUM(R148*$D148*$E148*$F148*$H148*$S$8)</f>
        <v>0</v>
      </c>
      <c r="T148" s="18">
        <v>0</v>
      </c>
      <c r="U148" s="17">
        <f t="shared" ref="U148:U155" si="581">SUM(T148*$D148*$E148*$F148*$H148*$U$8)</f>
        <v>0</v>
      </c>
      <c r="V148" s="16"/>
      <c r="W148" s="19">
        <f t="shared" ref="W148:W155" si="582">SUM(V148*$D148*$E148*$F148*$H148*$W$8)</f>
        <v>0</v>
      </c>
      <c r="X148" s="78"/>
      <c r="Y148" s="17">
        <f t="shared" si="574"/>
        <v>0</v>
      </c>
      <c r="Z148" s="18">
        <v>0</v>
      </c>
      <c r="AA148" s="17">
        <f t="shared" ref="AA148:AA155" si="583">SUM(Z148*$D148*$E148*$F148*$H148*$AA$8)</f>
        <v>0</v>
      </c>
      <c r="AB148" s="18">
        <v>0</v>
      </c>
      <c r="AC148" s="17">
        <f t="shared" ref="AC148:AC155" si="584">SUM(AB148*$D148*$E148*$F148*$H148*$AC$8)</f>
        <v>0</v>
      </c>
      <c r="AD148" s="18">
        <v>0</v>
      </c>
      <c r="AE148" s="17">
        <f t="shared" ref="AE148:AE155" si="585">SUM(AD148*$D148*$E148*$F148*$H148*$AE$8)</f>
        <v>0</v>
      </c>
      <c r="AF148" s="16"/>
      <c r="AG148" s="17">
        <f t="shared" ref="AG148:AG155" si="586">AF148*$D148*$E148*$F148*$I148*$AG$8</f>
        <v>0</v>
      </c>
      <c r="AH148" s="16">
        <v>0</v>
      </c>
      <c r="AI148" s="17">
        <f t="shared" ref="AI148:AI155" si="587">AH148*$D148*$E148*$F148*$I148*$AI$8</f>
        <v>0</v>
      </c>
      <c r="AJ148" s="21"/>
      <c r="AK148" s="17">
        <f t="shared" ref="AK148:AK155" si="588">SUM(AJ148*$D148*$E148*$F148*$H148*$AK$8)</f>
        <v>0</v>
      </c>
      <c r="AL148" s="16"/>
      <c r="AM148" s="19">
        <f t="shared" ref="AM148:AM155" si="589">SUM(AL148*$D148*$E148*$F148*$H148*$AM$8)</f>
        <v>0</v>
      </c>
      <c r="AN148" s="18">
        <v>0</v>
      </c>
      <c r="AO148" s="17">
        <f t="shared" ref="AO148:AO155" si="590">SUM(AN148*$D148*$E148*$F148*$H148*$AO$8)</f>
        <v>0</v>
      </c>
      <c r="AP148" s="18">
        <v>0</v>
      </c>
      <c r="AQ148" s="17">
        <f t="shared" ref="AQ148:AQ155" si="591">SUM(AP148*$D148*$E148*$F148*$H148*$AQ$8)</f>
        <v>0</v>
      </c>
      <c r="AR148" s="18"/>
      <c r="AS148" s="17">
        <f t="shared" ref="AS148:AS155" si="592">SUM(AR148*$D148*$E148*$F148*$H148*$AS$8)</f>
        <v>0</v>
      </c>
      <c r="AT148" s="18"/>
      <c r="AU148" s="17">
        <f t="shared" ref="AU148:AU155" si="593">SUM(AT148*$D148*$E148*$F148*$H148*$AU$8)</f>
        <v>0</v>
      </c>
      <c r="AV148" s="18"/>
      <c r="AW148" s="17">
        <f t="shared" ref="AW148:AW155" si="594">SUM(AV148*$D148*$E148*$F148*$H148*$AW$8)</f>
        <v>0</v>
      </c>
      <c r="AX148" s="16">
        <v>0</v>
      </c>
      <c r="AY148" s="17">
        <f t="shared" ref="AY148:AY155" si="595">SUM(AX148*$D148*$E148*$F148*$H148*$AY$8)</f>
        <v>0</v>
      </c>
      <c r="AZ148" s="18">
        <v>0</v>
      </c>
      <c r="BA148" s="17">
        <f t="shared" ref="BA148:BA155" si="596">SUM(AZ148*$D148*$E148*$F148*$H148*$BA$8)</f>
        <v>0</v>
      </c>
      <c r="BB148" s="18">
        <v>0</v>
      </c>
      <c r="BC148" s="17">
        <f t="shared" ref="BC148:BC155" si="597">SUM(BB148*$D148*$E148*$F148*$H148*$BC$8)</f>
        <v>0</v>
      </c>
      <c r="BD148" s="18">
        <v>0</v>
      </c>
      <c r="BE148" s="17">
        <f t="shared" ref="BE148:BE155" si="598">SUM(BD148*$D148*$E148*$F148*$H148*$BE$8)</f>
        <v>0</v>
      </c>
      <c r="BF148" s="18">
        <v>0</v>
      </c>
      <c r="BG148" s="17">
        <f t="shared" ref="BG148:BG155" si="599">SUM(BF148*$D148*$E148*$F148*$H148*$BG$8)</f>
        <v>0</v>
      </c>
      <c r="BH148" s="18"/>
      <c r="BI148" s="17">
        <f t="shared" ref="BI148:BI155" si="600">SUM(BH148*$D148*$E148*$F148*$H148*$BI$8)</f>
        <v>0</v>
      </c>
      <c r="BJ148" s="18">
        <v>0</v>
      </c>
      <c r="BK148" s="17">
        <f t="shared" ref="BK148:BK155" si="601">BJ148*$D148*$E148*$F148*$I148*$BK$8</f>
        <v>0</v>
      </c>
      <c r="BL148" s="16">
        <v>0</v>
      </c>
      <c r="BM148" s="17">
        <f t="shared" ref="BM148:BM155" si="602">BL148*$D148*$E148*$F148*$I148*$BM$8</f>
        <v>0</v>
      </c>
      <c r="BN148" s="32">
        <v>0</v>
      </c>
      <c r="BO148" s="17">
        <f t="shared" ref="BO148:BO155" si="603">BN148*$D148*$E148*$F148*$I148*$BO$8</f>
        <v>0</v>
      </c>
      <c r="BP148" s="18">
        <v>0</v>
      </c>
      <c r="BQ148" s="17">
        <f t="shared" ref="BQ148:BQ155" si="604">BP148*$D148*$E148*$F148*$I148*$BQ$8</f>
        <v>0</v>
      </c>
      <c r="BR148" s="16">
        <v>0</v>
      </c>
      <c r="BS148" s="17">
        <f t="shared" ref="BS148:BS155" si="605">BR148*$D148*$E148*$F148*$I148*$BS$8</f>
        <v>0</v>
      </c>
      <c r="BT148" s="16">
        <v>0</v>
      </c>
      <c r="BU148" s="17">
        <f t="shared" ref="BU148:BU155" si="606">BT148*$D148*$E148*$F148*$I148*$BU$8</f>
        <v>0</v>
      </c>
      <c r="BV148" s="18">
        <v>0</v>
      </c>
      <c r="BW148" s="17">
        <f t="shared" ref="BW148:BW155" si="607">BV148*$D148*$E148*$F148*$I148*$BW$8</f>
        <v>0</v>
      </c>
      <c r="BX148" s="16"/>
      <c r="BY148" s="17">
        <f t="shared" ref="BY148:BY155" si="608">BX148*$D148*$E148*$F148*$I148*$BY$8</f>
        <v>0</v>
      </c>
      <c r="BZ148" s="18">
        <v>0</v>
      </c>
      <c r="CA148" s="17">
        <f t="shared" ref="CA148:CA155" si="609">BZ148*$D148*$E148*$F148*$I148*$CA$8</f>
        <v>0</v>
      </c>
      <c r="CB148" s="18">
        <v>0</v>
      </c>
      <c r="CC148" s="17">
        <f t="shared" ref="CC148:CC155" si="610">CB148*$D148*$E148*$F148*$I148*$CC$8</f>
        <v>0</v>
      </c>
      <c r="CD148" s="18">
        <v>0</v>
      </c>
      <c r="CE148" s="17">
        <f t="shared" ref="CE148:CE155" si="611">CD148*$D148*$E148*$F148*$I148*$CE$8</f>
        <v>0</v>
      </c>
      <c r="CF148" s="18">
        <v>0</v>
      </c>
      <c r="CG148" s="17">
        <f t="shared" ref="CG148:CG155" si="612">CF148*$D148*$E148*$F148*$I148*$CG$8</f>
        <v>0</v>
      </c>
      <c r="CH148" s="18"/>
      <c r="CI148" s="17">
        <f t="shared" ref="CI148:CI155" si="613">CH148*$D148*$E148*$F148*$I148*$CI$8</f>
        <v>0</v>
      </c>
      <c r="CJ148" s="16"/>
      <c r="CK148" s="17">
        <f t="shared" ref="CK148:CK155" si="614">CJ148*$D148*$E148*$F148*$I148*$CK$8</f>
        <v>0</v>
      </c>
      <c r="CL148" s="18">
        <v>0</v>
      </c>
      <c r="CM148" s="17">
        <f t="shared" ref="CM148:CM155" si="615">CL148*$D148*$E148*$F148*$I148*$CM$8</f>
        <v>0</v>
      </c>
      <c r="CN148" s="16">
        <v>0</v>
      </c>
      <c r="CO148" s="17">
        <f t="shared" ref="CO148:CO155" si="616">CN148*$D148*$E148*$F148*$J148*$CO$8</f>
        <v>0</v>
      </c>
      <c r="CP148" s="18">
        <v>0</v>
      </c>
      <c r="CQ148" s="17">
        <f t="shared" ref="CQ148:CQ155" si="617">CP148*$D148*$E148*$F148*$K148*$CQ$8</f>
        <v>0</v>
      </c>
      <c r="CR148" s="17"/>
      <c r="CS148" s="17">
        <f t="shared" ref="CS148:CS155" si="618">CR148*D148*E148*F148</f>
        <v>0</v>
      </c>
      <c r="CT148" s="62">
        <f t="shared" ref="CT148:CU155" si="619">SUM(N148+L148+X148+P148+R148+Z148+V148+T148+AB148+AF148+AD148+AH148+AJ148+AN148+BJ148+BP148+AL148+AX148+AZ148+CB148+CD148+BZ148+CF148+CH148+BT148+BV148+AP148+AR148+AT148+AV148+BL148+BN148+BR148+BB148+BD148+BF148+BH148+BX148+CJ148+CL148+CN148+CP148+CR148)</f>
        <v>0</v>
      </c>
      <c r="CU148" s="62">
        <f t="shared" si="619"/>
        <v>0</v>
      </c>
      <c r="CV148" s="61">
        <f t="shared" ref="CV148:CV155" si="620">SUM(CT148*F148)</f>
        <v>0</v>
      </c>
    </row>
    <row r="149" spans="1:100" ht="45" x14ac:dyDescent="0.25">
      <c r="A149" s="30"/>
      <c r="B149" s="30">
        <v>103</v>
      </c>
      <c r="C149" s="84" t="s">
        <v>259</v>
      </c>
      <c r="D149" s="77">
        <v>11480</v>
      </c>
      <c r="E149" s="15">
        <v>3.55</v>
      </c>
      <c r="F149" s="31">
        <v>1</v>
      </c>
      <c r="G149" s="31"/>
      <c r="H149" s="77">
        <v>1.4</v>
      </c>
      <c r="I149" s="77">
        <v>1.68</v>
      </c>
      <c r="J149" s="77">
        <v>2.23</v>
      </c>
      <c r="K149" s="77">
        <v>2.57</v>
      </c>
      <c r="L149" s="18"/>
      <c r="M149" s="17">
        <f t="shared" si="578"/>
        <v>0</v>
      </c>
      <c r="N149" s="18">
        <v>0</v>
      </c>
      <c r="O149" s="17">
        <f t="shared" si="573"/>
        <v>0</v>
      </c>
      <c r="P149" s="18">
        <v>0</v>
      </c>
      <c r="Q149" s="17">
        <f t="shared" si="579"/>
        <v>0</v>
      </c>
      <c r="R149" s="16">
        <v>0</v>
      </c>
      <c r="S149" s="17">
        <f t="shared" si="580"/>
        <v>0</v>
      </c>
      <c r="T149" s="18">
        <v>0</v>
      </c>
      <c r="U149" s="17">
        <f t="shared" si="581"/>
        <v>0</v>
      </c>
      <c r="V149" s="16"/>
      <c r="W149" s="19">
        <f t="shared" si="582"/>
        <v>0</v>
      </c>
      <c r="X149" s="78"/>
      <c r="Y149" s="17">
        <f t="shared" si="574"/>
        <v>0</v>
      </c>
      <c r="Z149" s="18">
        <v>0</v>
      </c>
      <c r="AA149" s="17">
        <f t="shared" si="583"/>
        <v>0</v>
      </c>
      <c r="AB149" s="18">
        <v>0</v>
      </c>
      <c r="AC149" s="17">
        <f t="shared" si="584"/>
        <v>0</v>
      </c>
      <c r="AD149" s="18">
        <v>0</v>
      </c>
      <c r="AE149" s="17">
        <f t="shared" si="585"/>
        <v>0</v>
      </c>
      <c r="AF149" s="16"/>
      <c r="AG149" s="17">
        <f t="shared" si="586"/>
        <v>0</v>
      </c>
      <c r="AH149" s="16">
        <v>0</v>
      </c>
      <c r="AI149" s="17">
        <f t="shared" si="587"/>
        <v>0</v>
      </c>
      <c r="AJ149" s="21"/>
      <c r="AK149" s="17">
        <f t="shared" si="588"/>
        <v>0</v>
      </c>
      <c r="AL149" s="16"/>
      <c r="AM149" s="19">
        <f t="shared" si="589"/>
        <v>0</v>
      </c>
      <c r="AN149" s="18">
        <v>0</v>
      </c>
      <c r="AO149" s="17">
        <f t="shared" si="590"/>
        <v>0</v>
      </c>
      <c r="AP149" s="18">
        <v>0</v>
      </c>
      <c r="AQ149" s="17">
        <f t="shared" si="591"/>
        <v>0</v>
      </c>
      <c r="AR149" s="18"/>
      <c r="AS149" s="17">
        <f t="shared" si="592"/>
        <v>0</v>
      </c>
      <c r="AT149" s="18"/>
      <c r="AU149" s="17">
        <f t="shared" si="593"/>
        <v>0</v>
      </c>
      <c r="AV149" s="18"/>
      <c r="AW149" s="17">
        <f t="shared" si="594"/>
        <v>0</v>
      </c>
      <c r="AX149" s="16">
        <v>0</v>
      </c>
      <c r="AY149" s="17">
        <f t="shared" si="595"/>
        <v>0</v>
      </c>
      <c r="AZ149" s="18">
        <v>0</v>
      </c>
      <c r="BA149" s="17">
        <f t="shared" si="596"/>
        <v>0</v>
      </c>
      <c r="BB149" s="18">
        <v>0</v>
      </c>
      <c r="BC149" s="17">
        <f t="shared" si="597"/>
        <v>0</v>
      </c>
      <c r="BD149" s="18">
        <v>0</v>
      </c>
      <c r="BE149" s="17">
        <f t="shared" si="598"/>
        <v>0</v>
      </c>
      <c r="BF149" s="18">
        <v>0</v>
      </c>
      <c r="BG149" s="17">
        <f t="shared" si="599"/>
        <v>0</v>
      </c>
      <c r="BH149" s="18"/>
      <c r="BI149" s="17">
        <f t="shared" si="600"/>
        <v>0</v>
      </c>
      <c r="BJ149" s="18">
        <v>0</v>
      </c>
      <c r="BK149" s="17">
        <f t="shared" si="601"/>
        <v>0</v>
      </c>
      <c r="BL149" s="16">
        <v>0</v>
      </c>
      <c r="BM149" s="17">
        <f t="shared" si="602"/>
        <v>0</v>
      </c>
      <c r="BN149" s="32"/>
      <c r="BO149" s="17">
        <f t="shared" si="603"/>
        <v>0</v>
      </c>
      <c r="BP149" s="18">
        <v>1</v>
      </c>
      <c r="BQ149" s="17">
        <f t="shared" si="604"/>
        <v>68466.720000000001</v>
      </c>
      <c r="BR149" s="16">
        <v>0</v>
      </c>
      <c r="BS149" s="17">
        <f t="shared" si="605"/>
        <v>0</v>
      </c>
      <c r="BT149" s="20"/>
      <c r="BU149" s="17">
        <f t="shared" si="606"/>
        <v>0</v>
      </c>
      <c r="BV149" s="18">
        <v>0</v>
      </c>
      <c r="BW149" s="17">
        <f t="shared" si="607"/>
        <v>0</v>
      </c>
      <c r="BX149" s="16"/>
      <c r="BY149" s="17">
        <f t="shared" si="608"/>
        <v>0</v>
      </c>
      <c r="BZ149" s="18">
        <v>0</v>
      </c>
      <c r="CA149" s="17">
        <f t="shared" si="609"/>
        <v>0</v>
      </c>
      <c r="CB149" s="18">
        <v>0</v>
      </c>
      <c r="CC149" s="17">
        <f t="shared" si="610"/>
        <v>0</v>
      </c>
      <c r="CD149" s="18">
        <v>0</v>
      </c>
      <c r="CE149" s="17">
        <f t="shared" si="611"/>
        <v>0</v>
      </c>
      <c r="CF149" s="18">
        <v>0</v>
      </c>
      <c r="CG149" s="17">
        <f t="shared" si="612"/>
        <v>0</v>
      </c>
      <c r="CH149" s="18"/>
      <c r="CI149" s="17">
        <f t="shared" si="613"/>
        <v>0</v>
      </c>
      <c r="CJ149" s="16"/>
      <c r="CK149" s="17">
        <f t="shared" si="614"/>
        <v>0</v>
      </c>
      <c r="CL149" s="18">
        <v>0</v>
      </c>
      <c r="CM149" s="17">
        <f t="shared" si="615"/>
        <v>0</v>
      </c>
      <c r="CN149" s="16">
        <v>0</v>
      </c>
      <c r="CO149" s="17">
        <f t="shared" si="616"/>
        <v>0</v>
      </c>
      <c r="CP149" s="18">
        <v>0</v>
      </c>
      <c r="CQ149" s="17">
        <f t="shared" si="617"/>
        <v>0</v>
      </c>
      <c r="CR149" s="17"/>
      <c r="CS149" s="17">
        <f t="shared" si="618"/>
        <v>0</v>
      </c>
      <c r="CT149" s="62">
        <f t="shared" si="619"/>
        <v>1</v>
      </c>
      <c r="CU149" s="62">
        <f t="shared" si="619"/>
        <v>68466.720000000001</v>
      </c>
      <c r="CV149" s="61">
        <f t="shared" si="620"/>
        <v>1</v>
      </c>
    </row>
    <row r="150" spans="1:100" ht="30" x14ac:dyDescent="0.25">
      <c r="A150" s="30"/>
      <c r="B150" s="30">
        <v>104</v>
      </c>
      <c r="C150" s="76" t="s">
        <v>260</v>
      </c>
      <c r="D150" s="77">
        <v>11480</v>
      </c>
      <c r="E150" s="15">
        <v>1.57</v>
      </c>
      <c r="F150" s="31">
        <v>1</v>
      </c>
      <c r="G150" s="31"/>
      <c r="H150" s="77">
        <v>1.4</v>
      </c>
      <c r="I150" s="77">
        <v>1.68</v>
      </c>
      <c r="J150" s="77">
        <v>2.23</v>
      </c>
      <c r="K150" s="77">
        <v>2.57</v>
      </c>
      <c r="L150" s="18">
        <v>0</v>
      </c>
      <c r="M150" s="17">
        <f t="shared" si="578"/>
        <v>0</v>
      </c>
      <c r="N150" s="18">
        <v>0</v>
      </c>
      <c r="O150" s="17">
        <f t="shared" si="573"/>
        <v>0</v>
      </c>
      <c r="P150" s="18">
        <v>0</v>
      </c>
      <c r="Q150" s="17">
        <f t="shared" si="579"/>
        <v>0</v>
      </c>
      <c r="R150" s="16">
        <v>0</v>
      </c>
      <c r="S150" s="17">
        <f t="shared" si="580"/>
        <v>0</v>
      </c>
      <c r="T150" s="18">
        <v>0</v>
      </c>
      <c r="U150" s="17">
        <f t="shared" si="581"/>
        <v>0</v>
      </c>
      <c r="V150" s="16"/>
      <c r="W150" s="19">
        <f t="shared" si="582"/>
        <v>0</v>
      </c>
      <c r="X150" s="78"/>
      <c r="Y150" s="17">
        <f t="shared" si="574"/>
        <v>0</v>
      </c>
      <c r="Z150" s="18">
        <v>0</v>
      </c>
      <c r="AA150" s="17">
        <f t="shared" si="583"/>
        <v>0</v>
      </c>
      <c r="AB150" s="18">
        <v>0</v>
      </c>
      <c r="AC150" s="17">
        <f t="shared" si="584"/>
        <v>0</v>
      </c>
      <c r="AD150" s="18">
        <v>0</v>
      </c>
      <c r="AE150" s="17">
        <f t="shared" si="585"/>
        <v>0</v>
      </c>
      <c r="AF150" s="16">
        <v>0</v>
      </c>
      <c r="AG150" s="17">
        <f t="shared" si="586"/>
        <v>0</v>
      </c>
      <c r="AH150" s="16">
        <v>0</v>
      </c>
      <c r="AI150" s="17">
        <f t="shared" si="587"/>
        <v>0</v>
      </c>
      <c r="AJ150" s="21"/>
      <c r="AK150" s="17">
        <f t="shared" si="588"/>
        <v>0</v>
      </c>
      <c r="AL150" s="16"/>
      <c r="AM150" s="19">
        <f t="shared" si="589"/>
        <v>0</v>
      </c>
      <c r="AN150" s="18">
        <v>0</v>
      </c>
      <c r="AO150" s="17">
        <f t="shared" si="590"/>
        <v>0</v>
      </c>
      <c r="AP150" s="18">
        <v>0</v>
      </c>
      <c r="AQ150" s="17">
        <f t="shared" si="591"/>
        <v>0</v>
      </c>
      <c r="AR150" s="18"/>
      <c r="AS150" s="17">
        <f t="shared" si="592"/>
        <v>0</v>
      </c>
      <c r="AT150" s="18"/>
      <c r="AU150" s="17">
        <f t="shared" si="593"/>
        <v>0</v>
      </c>
      <c r="AV150" s="18"/>
      <c r="AW150" s="17">
        <f t="shared" si="594"/>
        <v>0</v>
      </c>
      <c r="AX150" s="16">
        <v>0</v>
      </c>
      <c r="AY150" s="17">
        <f t="shared" si="595"/>
        <v>0</v>
      </c>
      <c r="AZ150" s="18">
        <v>0</v>
      </c>
      <c r="BA150" s="17">
        <f t="shared" si="596"/>
        <v>0</v>
      </c>
      <c r="BB150" s="18"/>
      <c r="BC150" s="17">
        <f t="shared" si="597"/>
        <v>0</v>
      </c>
      <c r="BD150" s="18">
        <v>0</v>
      </c>
      <c r="BE150" s="17">
        <f t="shared" si="598"/>
        <v>0</v>
      </c>
      <c r="BF150" s="18">
        <v>0</v>
      </c>
      <c r="BG150" s="17">
        <f t="shared" si="599"/>
        <v>0</v>
      </c>
      <c r="BH150" s="18"/>
      <c r="BI150" s="17">
        <f t="shared" si="600"/>
        <v>0</v>
      </c>
      <c r="BJ150" s="18">
        <v>0</v>
      </c>
      <c r="BK150" s="17">
        <f t="shared" si="601"/>
        <v>0</v>
      </c>
      <c r="BL150" s="16">
        <v>0</v>
      </c>
      <c r="BM150" s="17">
        <f t="shared" si="602"/>
        <v>0</v>
      </c>
      <c r="BN150" s="32">
        <v>0</v>
      </c>
      <c r="BO150" s="17">
        <f t="shared" si="603"/>
        <v>0</v>
      </c>
      <c r="BP150" s="18">
        <v>0</v>
      </c>
      <c r="BQ150" s="17">
        <f t="shared" si="604"/>
        <v>0</v>
      </c>
      <c r="BR150" s="16">
        <v>0</v>
      </c>
      <c r="BS150" s="17">
        <f t="shared" si="605"/>
        <v>0</v>
      </c>
      <c r="BT150" s="16">
        <v>0</v>
      </c>
      <c r="BU150" s="17">
        <f t="shared" si="606"/>
        <v>0</v>
      </c>
      <c r="BV150" s="18">
        <v>0</v>
      </c>
      <c r="BW150" s="17">
        <f t="shared" si="607"/>
        <v>0</v>
      </c>
      <c r="BX150" s="16"/>
      <c r="BY150" s="17">
        <f t="shared" si="608"/>
        <v>0</v>
      </c>
      <c r="BZ150" s="18">
        <v>0</v>
      </c>
      <c r="CA150" s="17">
        <f t="shared" si="609"/>
        <v>0</v>
      </c>
      <c r="CB150" s="18">
        <v>0</v>
      </c>
      <c r="CC150" s="17">
        <f t="shared" si="610"/>
        <v>0</v>
      </c>
      <c r="CD150" s="18"/>
      <c r="CE150" s="17">
        <f t="shared" si="611"/>
        <v>0</v>
      </c>
      <c r="CF150" s="18">
        <v>0</v>
      </c>
      <c r="CG150" s="17">
        <f t="shared" si="612"/>
        <v>0</v>
      </c>
      <c r="CH150" s="18"/>
      <c r="CI150" s="17">
        <f t="shared" si="613"/>
        <v>0</v>
      </c>
      <c r="CJ150" s="16"/>
      <c r="CK150" s="17">
        <f t="shared" si="614"/>
        <v>0</v>
      </c>
      <c r="CL150" s="18">
        <v>0</v>
      </c>
      <c r="CM150" s="17">
        <f t="shared" si="615"/>
        <v>0</v>
      </c>
      <c r="CN150" s="16">
        <v>0</v>
      </c>
      <c r="CO150" s="17">
        <f t="shared" si="616"/>
        <v>0</v>
      </c>
      <c r="CP150" s="18">
        <v>0</v>
      </c>
      <c r="CQ150" s="17">
        <f t="shared" si="617"/>
        <v>0</v>
      </c>
      <c r="CR150" s="17"/>
      <c r="CS150" s="17">
        <f t="shared" si="618"/>
        <v>0</v>
      </c>
      <c r="CT150" s="62">
        <f t="shared" si="619"/>
        <v>0</v>
      </c>
      <c r="CU150" s="62">
        <f t="shared" si="619"/>
        <v>0</v>
      </c>
      <c r="CV150" s="61">
        <f t="shared" si="620"/>
        <v>0</v>
      </c>
    </row>
    <row r="151" spans="1:100" ht="30" x14ac:dyDescent="0.25">
      <c r="A151" s="30"/>
      <c r="B151" s="30">
        <v>105</v>
      </c>
      <c r="C151" s="76" t="s">
        <v>261</v>
      </c>
      <c r="D151" s="77">
        <v>11480</v>
      </c>
      <c r="E151" s="15">
        <v>2.2599999999999998</v>
      </c>
      <c r="F151" s="31">
        <v>1</v>
      </c>
      <c r="G151" s="31"/>
      <c r="H151" s="77">
        <v>1.4</v>
      </c>
      <c r="I151" s="77">
        <v>1.68</v>
      </c>
      <c r="J151" s="77">
        <v>2.23</v>
      </c>
      <c r="K151" s="77">
        <v>2.57</v>
      </c>
      <c r="L151" s="18">
        <v>0</v>
      </c>
      <c r="M151" s="17">
        <f t="shared" si="578"/>
        <v>0</v>
      </c>
      <c r="N151" s="18">
        <v>0</v>
      </c>
      <c r="O151" s="17">
        <f t="shared" si="573"/>
        <v>0</v>
      </c>
      <c r="P151" s="18">
        <v>0</v>
      </c>
      <c r="Q151" s="17">
        <f t="shared" si="579"/>
        <v>0</v>
      </c>
      <c r="R151" s="16">
        <v>0</v>
      </c>
      <c r="S151" s="17">
        <f t="shared" si="580"/>
        <v>0</v>
      </c>
      <c r="T151" s="18">
        <v>0</v>
      </c>
      <c r="U151" s="17">
        <f t="shared" si="581"/>
        <v>0</v>
      </c>
      <c r="V151" s="16"/>
      <c r="W151" s="19">
        <f t="shared" si="582"/>
        <v>0</v>
      </c>
      <c r="X151" s="78"/>
      <c r="Y151" s="17">
        <f t="shared" si="574"/>
        <v>0</v>
      </c>
      <c r="Z151" s="18">
        <v>0</v>
      </c>
      <c r="AA151" s="17">
        <f t="shared" si="583"/>
        <v>0</v>
      </c>
      <c r="AB151" s="18">
        <v>0</v>
      </c>
      <c r="AC151" s="17">
        <f t="shared" si="584"/>
        <v>0</v>
      </c>
      <c r="AD151" s="18">
        <v>0</v>
      </c>
      <c r="AE151" s="17">
        <f t="shared" si="585"/>
        <v>0</v>
      </c>
      <c r="AF151" s="16">
        <v>0</v>
      </c>
      <c r="AG151" s="17">
        <f t="shared" si="586"/>
        <v>0</v>
      </c>
      <c r="AH151" s="16">
        <v>0</v>
      </c>
      <c r="AI151" s="17">
        <f t="shared" si="587"/>
        <v>0</v>
      </c>
      <c r="AJ151" s="21"/>
      <c r="AK151" s="17">
        <f t="shared" si="588"/>
        <v>0</v>
      </c>
      <c r="AL151" s="16"/>
      <c r="AM151" s="19">
        <f t="shared" si="589"/>
        <v>0</v>
      </c>
      <c r="AN151" s="18">
        <v>0</v>
      </c>
      <c r="AO151" s="17">
        <f t="shared" si="590"/>
        <v>0</v>
      </c>
      <c r="AP151" s="18">
        <v>0</v>
      </c>
      <c r="AQ151" s="17">
        <f t="shared" si="591"/>
        <v>0</v>
      </c>
      <c r="AR151" s="18"/>
      <c r="AS151" s="17">
        <f t="shared" si="592"/>
        <v>0</v>
      </c>
      <c r="AT151" s="18"/>
      <c r="AU151" s="17">
        <f t="shared" si="593"/>
        <v>0</v>
      </c>
      <c r="AV151" s="18"/>
      <c r="AW151" s="17">
        <f t="shared" si="594"/>
        <v>0</v>
      </c>
      <c r="AX151" s="16">
        <v>0</v>
      </c>
      <c r="AY151" s="17">
        <f t="shared" si="595"/>
        <v>0</v>
      </c>
      <c r="AZ151" s="18">
        <v>0</v>
      </c>
      <c r="BA151" s="17">
        <f t="shared" si="596"/>
        <v>0</v>
      </c>
      <c r="BB151" s="18">
        <v>0</v>
      </c>
      <c r="BC151" s="17">
        <f t="shared" si="597"/>
        <v>0</v>
      </c>
      <c r="BD151" s="18">
        <v>0</v>
      </c>
      <c r="BE151" s="17">
        <f t="shared" si="598"/>
        <v>0</v>
      </c>
      <c r="BF151" s="18">
        <v>0</v>
      </c>
      <c r="BG151" s="17">
        <f t="shared" si="599"/>
        <v>0</v>
      </c>
      <c r="BH151" s="18"/>
      <c r="BI151" s="17">
        <f t="shared" si="600"/>
        <v>0</v>
      </c>
      <c r="BJ151" s="18">
        <v>0</v>
      </c>
      <c r="BK151" s="17">
        <f t="shared" si="601"/>
        <v>0</v>
      </c>
      <c r="BL151" s="16">
        <v>0</v>
      </c>
      <c r="BM151" s="17">
        <f t="shared" si="602"/>
        <v>0</v>
      </c>
      <c r="BN151" s="32">
        <v>0</v>
      </c>
      <c r="BO151" s="17">
        <f t="shared" si="603"/>
        <v>0</v>
      </c>
      <c r="BP151" s="18">
        <v>0</v>
      </c>
      <c r="BQ151" s="17">
        <f t="shared" si="604"/>
        <v>0</v>
      </c>
      <c r="BR151" s="16">
        <v>0</v>
      </c>
      <c r="BS151" s="17">
        <f t="shared" si="605"/>
        <v>0</v>
      </c>
      <c r="BT151" s="16">
        <v>0</v>
      </c>
      <c r="BU151" s="17">
        <f t="shared" si="606"/>
        <v>0</v>
      </c>
      <c r="BV151" s="18">
        <v>0</v>
      </c>
      <c r="BW151" s="17">
        <f t="shared" si="607"/>
        <v>0</v>
      </c>
      <c r="BX151" s="16"/>
      <c r="BY151" s="17">
        <f t="shared" si="608"/>
        <v>0</v>
      </c>
      <c r="BZ151" s="18">
        <v>0</v>
      </c>
      <c r="CA151" s="17">
        <f t="shared" si="609"/>
        <v>0</v>
      </c>
      <c r="CB151" s="18">
        <v>0</v>
      </c>
      <c r="CC151" s="17">
        <f t="shared" si="610"/>
        <v>0</v>
      </c>
      <c r="CD151" s="18">
        <v>0</v>
      </c>
      <c r="CE151" s="17">
        <f t="shared" si="611"/>
        <v>0</v>
      </c>
      <c r="CF151" s="18">
        <v>0</v>
      </c>
      <c r="CG151" s="17">
        <f t="shared" si="612"/>
        <v>0</v>
      </c>
      <c r="CH151" s="18"/>
      <c r="CI151" s="17">
        <f t="shared" si="613"/>
        <v>0</v>
      </c>
      <c r="CJ151" s="16"/>
      <c r="CK151" s="17">
        <f t="shared" si="614"/>
        <v>0</v>
      </c>
      <c r="CL151" s="18">
        <v>0</v>
      </c>
      <c r="CM151" s="17">
        <f t="shared" si="615"/>
        <v>0</v>
      </c>
      <c r="CN151" s="16">
        <v>0</v>
      </c>
      <c r="CO151" s="17">
        <f t="shared" si="616"/>
        <v>0</v>
      </c>
      <c r="CP151" s="18">
        <v>0</v>
      </c>
      <c r="CQ151" s="17">
        <f t="shared" si="617"/>
        <v>0</v>
      </c>
      <c r="CR151" s="17"/>
      <c r="CS151" s="17">
        <f t="shared" si="618"/>
        <v>0</v>
      </c>
      <c r="CT151" s="62">
        <f t="shared" si="619"/>
        <v>0</v>
      </c>
      <c r="CU151" s="62">
        <f t="shared" si="619"/>
        <v>0</v>
      </c>
      <c r="CV151" s="61">
        <f t="shared" si="620"/>
        <v>0</v>
      </c>
    </row>
    <row r="152" spans="1:100" ht="30" x14ac:dyDescent="0.25">
      <c r="A152" s="30"/>
      <c r="B152" s="30">
        <v>106</v>
      </c>
      <c r="C152" s="76" t="s">
        <v>262</v>
      </c>
      <c r="D152" s="77">
        <v>11480</v>
      </c>
      <c r="E152" s="15">
        <v>3.24</v>
      </c>
      <c r="F152" s="31">
        <v>1</v>
      </c>
      <c r="G152" s="31"/>
      <c r="H152" s="77">
        <v>1.4</v>
      </c>
      <c r="I152" s="77">
        <v>1.68</v>
      </c>
      <c r="J152" s="77">
        <v>2.23</v>
      </c>
      <c r="K152" s="77">
        <v>2.57</v>
      </c>
      <c r="L152" s="35"/>
      <c r="M152" s="17">
        <f t="shared" si="578"/>
        <v>0</v>
      </c>
      <c r="N152" s="35"/>
      <c r="O152" s="17">
        <f t="shared" si="573"/>
        <v>0</v>
      </c>
      <c r="P152" s="35"/>
      <c r="Q152" s="17">
        <f t="shared" si="579"/>
        <v>0</v>
      </c>
      <c r="R152" s="36"/>
      <c r="S152" s="17">
        <f t="shared" si="580"/>
        <v>0</v>
      </c>
      <c r="T152" s="35"/>
      <c r="U152" s="17">
        <f t="shared" si="581"/>
        <v>0</v>
      </c>
      <c r="V152" s="16"/>
      <c r="W152" s="19">
        <f t="shared" si="582"/>
        <v>0</v>
      </c>
      <c r="X152" s="78"/>
      <c r="Y152" s="17">
        <f t="shared" si="574"/>
        <v>0</v>
      </c>
      <c r="Z152" s="35"/>
      <c r="AA152" s="17">
        <f t="shared" si="583"/>
        <v>0</v>
      </c>
      <c r="AB152" s="35"/>
      <c r="AC152" s="17">
        <f t="shared" si="584"/>
        <v>0</v>
      </c>
      <c r="AD152" s="35"/>
      <c r="AE152" s="17">
        <f t="shared" si="585"/>
        <v>0</v>
      </c>
      <c r="AF152" s="36"/>
      <c r="AG152" s="17">
        <f t="shared" si="586"/>
        <v>0</v>
      </c>
      <c r="AH152" s="36"/>
      <c r="AI152" s="17">
        <f t="shared" si="587"/>
        <v>0</v>
      </c>
      <c r="AJ152" s="21"/>
      <c r="AK152" s="17">
        <f t="shared" si="588"/>
        <v>0</v>
      </c>
      <c r="AL152" s="36"/>
      <c r="AM152" s="19">
        <f t="shared" si="589"/>
        <v>0</v>
      </c>
      <c r="AN152" s="35"/>
      <c r="AO152" s="17">
        <f t="shared" si="590"/>
        <v>0</v>
      </c>
      <c r="AP152" s="35"/>
      <c r="AQ152" s="17">
        <f t="shared" si="591"/>
        <v>0</v>
      </c>
      <c r="AR152" s="35"/>
      <c r="AS152" s="17">
        <f t="shared" si="592"/>
        <v>0</v>
      </c>
      <c r="AT152" s="18"/>
      <c r="AU152" s="17">
        <f t="shared" si="593"/>
        <v>0</v>
      </c>
      <c r="AV152" s="18"/>
      <c r="AW152" s="17">
        <f t="shared" si="594"/>
        <v>0</v>
      </c>
      <c r="AX152" s="36"/>
      <c r="AY152" s="17">
        <f t="shared" si="595"/>
        <v>0</v>
      </c>
      <c r="AZ152" s="35"/>
      <c r="BA152" s="17">
        <f t="shared" si="596"/>
        <v>0</v>
      </c>
      <c r="BB152" s="35"/>
      <c r="BC152" s="17">
        <f t="shared" si="597"/>
        <v>0</v>
      </c>
      <c r="BD152" s="35"/>
      <c r="BE152" s="17">
        <f t="shared" si="598"/>
        <v>0</v>
      </c>
      <c r="BF152" s="35"/>
      <c r="BG152" s="17">
        <f t="shared" si="599"/>
        <v>0</v>
      </c>
      <c r="BH152" s="18"/>
      <c r="BI152" s="17">
        <f t="shared" si="600"/>
        <v>0</v>
      </c>
      <c r="BJ152" s="35"/>
      <c r="BK152" s="17">
        <f t="shared" si="601"/>
        <v>0</v>
      </c>
      <c r="BL152" s="36"/>
      <c r="BM152" s="17">
        <f t="shared" si="602"/>
        <v>0</v>
      </c>
      <c r="BN152" s="37"/>
      <c r="BO152" s="17">
        <f t="shared" si="603"/>
        <v>0</v>
      </c>
      <c r="BP152" s="35"/>
      <c r="BQ152" s="17">
        <f t="shared" si="604"/>
        <v>0</v>
      </c>
      <c r="BR152" s="36"/>
      <c r="BS152" s="17">
        <f t="shared" si="605"/>
        <v>0</v>
      </c>
      <c r="BT152" s="36"/>
      <c r="BU152" s="17">
        <f t="shared" si="606"/>
        <v>0</v>
      </c>
      <c r="BV152" s="35"/>
      <c r="BW152" s="17">
        <f t="shared" si="607"/>
        <v>0</v>
      </c>
      <c r="BX152" s="36"/>
      <c r="BY152" s="17">
        <f t="shared" si="608"/>
        <v>0</v>
      </c>
      <c r="BZ152" s="35"/>
      <c r="CA152" s="17">
        <f t="shared" si="609"/>
        <v>0</v>
      </c>
      <c r="CB152" s="35"/>
      <c r="CC152" s="17">
        <f t="shared" si="610"/>
        <v>0</v>
      </c>
      <c r="CD152" s="35"/>
      <c r="CE152" s="17">
        <f t="shared" si="611"/>
        <v>0</v>
      </c>
      <c r="CF152" s="35"/>
      <c r="CG152" s="17">
        <f t="shared" si="612"/>
        <v>0</v>
      </c>
      <c r="CH152" s="18"/>
      <c r="CI152" s="17">
        <f t="shared" si="613"/>
        <v>0</v>
      </c>
      <c r="CJ152" s="16"/>
      <c r="CK152" s="17">
        <f t="shared" si="614"/>
        <v>0</v>
      </c>
      <c r="CL152" s="35"/>
      <c r="CM152" s="17">
        <f t="shared" si="615"/>
        <v>0</v>
      </c>
      <c r="CN152" s="36"/>
      <c r="CO152" s="17">
        <f t="shared" si="616"/>
        <v>0</v>
      </c>
      <c r="CP152" s="35"/>
      <c r="CQ152" s="17">
        <f t="shared" si="617"/>
        <v>0</v>
      </c>
      <c r="CR152" s="17"/>
      <c r="CS152" s="17">
        <f t="shared" si="618"/>
        <v>0</v>
      </c>
      <c r="CT152" s="62">
        <f t="shared" si="619"/>
        <v>0</v>
      </c>
      <c r="CU152" s="62">
        <f t="shared" si="619"/>
        <v>0</v>
      </c>
      <c r="CV152" s="61">
        <f t="shared" si="620"/>
        <v>0</v>
      </c>
    </row>
    <row r="153" spans="1:100" ht="30" x14ac:dyDescent="0.25">
      <c r="A153" s="30"/>
      <c r="B153" s="30">
        <v>107</v>
      </c>
      <c r="C153" s="76" t="s">
        <v>263</v>
      </c>
      <c r="D153" s="77">
        <v>11480</v>
      </c>
      <c r="E153" s="15">
        <v>1.7</v>
      </c>
      <c r="F153" s="31">
        <v>1</v>
      </c>
      <c r="G153" s="31"/>
      <c r="H153" s="77">
        <v>1.4</v>
      </c>
      <c r="I153" s="77">
        <v>1.68</v>
      </c>
      <c r="J153" s="77">
        <v>2.23</v>
      </c>
      <c r="K153" s="77">
        <v>2.57</v>
      </c>
      <c r="L153" s="35"/>
      <c r="M153" s="17">
        <f t="shared" si="578"/>
        <v>0</v>
      </c>
      <c r="N153" s="35"/>
      <c r="O153" s="17">
        <f t="shared" si="573"/>
        <v>0</v>
      </c>
      <c r="P153" s="35"/>
      <c r="Q153" s="17">
        <f t="shared" si="579"/>
        <v>0</v>
      </c>
      <c r="R153" s="36"/>
      <c r="S153" s="17">
        <f t="shared" si="580"/>
        <v>0</v>
      </c>
      <c r="T153" s="35"/>
      <c r="U153" s="17">
        <f t="shared" si="581"/>
        <v>0</v>
      </c>
      <c r="V153" s="16"/>
      <c r="W153" s="19">
        <f t="shared" si="582"/>
        <v>0</v>
      </c>
      <c r="X153" s="78"/>
      <c r="Y153" s="17">
        <f t="shared" si="574"/>
        <v>0</v>
      </c>
      <c r="Z153" s="35"/>
      <c r="AA153" s="17">
        <f t="shared" si="583"/>
        <v>0</v>
      </c>
      <c r="AB153" s="35"/>
      <c r="AC153" s="17">
        <f t="shared" si="584"/>
        <v>0</v>
      </c>
      <c r="AD153" s="35"/>
      <c r="AE153" s="17">
        <f t="shared" si="585"/>
        <v>0</v>
      </c>
      <c r="AF153" s="36"/>
      <c r="AG153" s="17">
        <f t="shared" si="586"/>
        <v>0</v>
      </c>
      <c r="AH153" s="36"/>
      <c r="AI153" s="17">
        <f t="shared" si="587"/>
        <v>0</v>
      </c>
      <c r="AJ153" s="21"/>
      <c r="AK153" s="17">
        <f t="shared" si="588"/>
        <v>0</v>
      </c>
      <c r="AL153" s="36"/>
      <c r="AM153" s="19">
        <f t="shared" si="589"/>
        <v>0</v>
      </c>
      <c r="AN153" s="35"/>
      <c r="AO153" s="17">
        <f t="shared" si="590"/>
        <v>0</v>
      </c>
      <c r="AP153" s="35"/>
      <c r="AQ153" s="17">
        <f t="shared" si="591"/>
        <v>0</v>
      </c>
      <c r="AR153" s="35"/>
      <c r="AS153" s="17">
        <f t="shared" si="592"/>
        <v>0</v>
      </c>
      <c r="AT153" s="18"/>
      <c r="AU153" s="17">
        <f t="shared" si="593"/>
        <v>0</v>
      </c>
      <c r="AV153" s="18"/>
      <c r="AW153" s="17">
        <f t="shared" si="594"/>
        <v>0</v>
      </c>
      <c r="AX153" s="36"/>
      <c r="AY153" s="17">
        <f t="shared" si="595"/>
        <v>0</v>
      </c>
      <c r="AZ153" s="35"/>
      <c r="BA153" s="17">
        <f t="shared" si="596"/>
        <v>0</v>
      </c>
      <c r="BB153" s="35"/>
      <c r="BC153" s="17">
        <f t="shared" si="597"/>
        <v>0</v>
      </c>
      <c r="BD153" s="35"/>
      <c r="BE153" s="17">
        <f t="shared" si="598"/>
        <v>0</v>
      </c>
      <c r="BF153" s="35"/>
      <c r="BG153" s="17">
        <f t="shared" si="599"/>
        <v>0</v>
      </c>
      <c r="BH153" s="18"/>
      <c r="BI153" s="17">
        <f t="shared" si="600"/>
        <v>0</v>
      </c>
      <c r="BJ153" s="35"/>
      <c r="BK153" s="17">
        <f t="shared" si="601"/>
        <v>0</v>
      </c>
      <c r="BL153" s="36"/>
      <c r="BM153" s="17">
        <f t="shared" si="602"/>
        <v>0</v>
      </c>
      <c r="BN153" s="37"/>
      <c r="BO153" s="17">
        <f t="shared" si="603"/>
        <v>0</v>
      </c>
      <c r="BP153" s="35"/>
      <c r="BQ153" s="17">
        <f t="shared" si="604"/>
        <v>0</v>
      </c>
      <c r="BR153" s="36"/>
      <c r="BS153" s="17">
        <f t="shared" si="605"/>
        <v>0</v>
      </c>
      <c r="BT153" s="36"/>
      <c r="BU153" s="17">
        <f t="shared" si="606"/>
        <v>0</v>
      </c>
      <c r="BV153" s="35"/>
      <c r="BW153" s="17">
        <f t="shared" si="607"/>
        <v>0</v>
      </c>
      <c r="BX153" s="36"/>
      <c r="BY153" s="17">
        <f t="shared" si="608"/>
        <v>0</v>
      </c>
      <c r="BZ153" s="35"/>
      <c r="CA153" s="17">
        <f t="shared" si="609"/>
        <v>0</v>
      </c>
      <c r="CB153" s="35"/>
      <c r="CC153" s="17">
        <f t="shared" si="610"/>
        <v>0</v>
      </c>
      <c r="CD153" s="35"/>
      <c r="CE153" s="17">
        <f t="shared" si="611"/>
        <v>0</v>
      </c>
      <c r="CF153" s="35"/>
      <c r="CG153" s="17">
        <f t="shared" si="612"/>
        <v>0</v>
      </c>
      <c r="CH153" s="18"/>
      <c r="CI153" s="17">
        <f t="shared" si="613"/>
        <v>0</v>
      </c>
      <c r="CJ153" s="16"/>
      <c r="CK153" s="17">
        <f t="shared" si="614"/>
        <v>0</v>
      </c>
      <c r="CL153" s="35"/>
      <c r="CM153" s="17">
        <f t="shared" si="615"/>
        <v>0</v>
      </c>
      <c r="CN153" s="36"/>
      <c r="CO153" s="17">
        <f t="shared" si="616"/>
        <v>0</v>
      </c>
      <c r="CP153" s="35"/>
      <c r="CQ153" s="17">
        <f t="shared" si="617"/>
        <v>0</v>
      </c>
      <c r="CR153" s="17"/>
      <c r="CS153" s="17">
        <f t="shared" si="618"/>
        <v>0</v>
      </c>
      <c r="CT153" s="62">
        <f t="shared" si="619"/>
        <v>0</v>
      </c>
      <c r="CU153" s="62">
        <f t="shared" si="619"/>
        <v>0</v>
      </c>
      <c r="CV153" s="61">
        <f t="shared" si="620"/>
        <v>0</v>
      </c>
    </row>
    <row r="154" spans="1:100" ht="30" x14ac:dyDescent="0.25">
      <c r="A154" s="30"/>
      <c r="B154" s="30">
        <v>108</v>
      </c>
      <c r="C154" s="84" t="s">
        <v>264</v>
      </c>
      <c r="D154" s="77">
        <v>11480</v>
      </c>
      <c r="E154" s="15">
        <v>2.06</v>
      </c>
      <c r="F154" s="31">
        <v>1</v>
      </c>
      <c r="G154" s="31"/>
      <c r="H154" s="77">
        <v>1.4</v>
      </c>
      <c r="I154" s="77">
        <v>1.68</v>
      </c>
      <c r="J154" s="77">
        <v>2.23</v>
      </c>
      <c r="K154" s="77">
        <v>2.57</v>
      </c>
      <c r="L154" s="18">
        <v>0</v>
      </c>
      <c r="M154" s="17">
        <f t="shared" si="578"/>
        <v>0</v>
      </c>
      <c r="N154" s="18">
        <v>0</v>
      </c>
      <c r="O154" s="17">
        <f t="shared" si="573"/>
        <v>0</v>
      </c>
      <c r="P154" s="18">
        <v>0</v>
      </c>
      <c r="Q154" s="17">
        <f t="shared" si="579"/>
        <v>0</v>
      </c>
      <c r="R154" s="16">
        <v>0</v>
      </c>
      <c r="S154" s="17">
        <f t="shared" si="580"/>
        <v>0</v>
      </c>
      <c r="T154" s="18">
        <v>0</v>
      </c>
      <c r="U154" s="17">
        <f t="shared" si="581"/>
        <v>0</v>
      </c>
      <c r="V154" s="16"/>
      <c r="W154" s="19">
        <f t="shared" si="582"/>
        <v>0</v>
      </c>
      <c r="X154" s="78"/>
      <c r="Y154" s="17">
        <f t="shared" si="574"/>
        <v>0</v>
      </c>
      <c r="Z154" s="18">
        <v>0</v>
      </c>
      <c r="AA154" s="17">
        <f t="shared" si="583"/>
        <v>0</v>
      </c>
      <c r="AB154" s="18">
        <v>0</v>
      </c>
      <c r="AC154" s="17">
        <f t="shared" si="584"/>
        <v>0</v>
      </c>
      <c r="AD154" s="18">
        <v>0</v>
      </c>
      <c r="AE154" s="17">
        <f t="shared" si="585"/>
        <v>0</v>
      </c>
      <c r="AF154" s="16">
        <v>0</v>
      </c>
      <c r="AG154" s="17">
        <f t="shared" si="586"/>
        <v>0</v>
      </c>
      <c r="AH154" s="16">
        <v>0</v>
      </c>
      <c r="AI154" s="17">
        <f t="shared" si="587"/>
        <v>0</v>
      </c>
      <c r="AJ154" s="21"/>
      <c r="AK154" s="17">
        <f t="shared" si="588"/>
        <v>0</v>
      </c>
      <c r="AL154" s="16"/>
      <c r="AM154" s="19">
        <f t="shared" si="589"/>
        <v>0</v>
      </c>
      <c r="AN154" s="18">
        <v>0</v>
      </c>
      <c r="AO154" s="17">
        <f t="shared" si="590"/>
        <v>0</v>
      </c>
      <c r="AP154" s="18">
        <v>0</v>
      </c>
      <c r="AQ154" s="17">
        <f t="shared" si="591"/>
        <v>0</v>
      </c>
      <c r="AR154" s="18"/>
      <c r="AS154" s="17">
        <f t="shared" si="592"/>
        <v>0</v>
      </c>
      <c r="AT154" s="18"/>
      <c r="AU154" s="17">
        <f t="shared" si="593"/>
        <v>0</v>
      </c>
      <c r="AV154" s="18"/>
      <c r="AW154" s="17">
        <f t="shared" si="594"/>
        <v>0</v>
      </c>
      <c r="AX154" s="16">
        <v>0</v>
      </c>
      <c r="AY154" s="17">
        <f t="shared" si="595"/>
        <v>0</v>
      </c>
      <c r="AZ154" s="18">
        <v>0</v>
      </c>
      <c r="BA154" s="17">
        <f t="shared" si="596"/>
        <v>0</v>
      </c>
      <c r="BB154" s="18">
        <v>0</v>
      </c>
      <c r="BC154" s="17">
        <f t="shared" si="597"/>
        <v>0</v>
      </c>
      <c r="BD154" s="18">
        <v>0</v>
      </c>
      <c r="BE154" s="17">
        <f t="shared" si="598"/>
        <v>0</v>
      </c>
      <c r="BF154" s="18">
        <v>0</v>
      </c>
      <c r="BG154" s="17">
        <f t="shared" si="599"/>
        <v>0</v>
      </c>
      <c r="BH154" s="18"/>
      <c r="BI154" s="17">
        <f t="shared" si="600"/>
        <v>0</v>
      </c>
      <c r="BJ154" s="18">
        <v>0</v>
      </c>
      <c r="BK154" s="17">
        <f t="shared" si="601"/>
        <v>0</v>
      </c>
      <c r="BL154" s="16">
        <v>0</v>
      </c>
      <c r="BM154" s="17">
        <f t="shared" si="602"/>
        <v>0</v>
      </c>
      <c r="BN154" s="32">
        <v>0</v>
      </c>
      <c r="BO154" s="17">
        <f t="shared" si="603"/>
        <v>0</v>
      </c>
      <c r="BP154" s="18">
        <v>0</v>
      </c>
      <c r="BQ154" s="17">
        <f t="shared" si="604"/>
        <v>0</v>
      </c>
      <c r="BR154" s="16">
        <v>0</v>
      </c>
      <c r="BS154" s="17">
        <f t="shared" si="605"/>
        <v>0</v>
      </c>
      <c r="BT154" s="16">
        <v>0</v>
      </c>
      <c r="BU154" s="17">
        <f t="shared" si="606"/>
        <v>0</v>
      </c>
      <c r="BV154" s="18">
        <v>0</v>
      </c>
      <c r="BW154" s="17">
        <f t="shared" si="607"/>
        <v>0</v>
      </c>
      <c r="BX154" s="16"/>
      <c r="BY154" s="17">
        <f t="shared" si="608"/>
        <v>0</v>
      </c>
      <c r="BZ154" s="18">
        <v>0</v>
      </c>
      <c r="CA154" s="17">
        <f t="shared" si="609"/>
        <v>0</v>
      </c>
      <c r="CB154" s="18">
        <v>0</v>
      </c>
      <c r="CC154" s="17">
        <f t="shared" si="610"/>
        <v>0</v>
      </c>
      <c r="CD154" s="18">
        <v>0</v>
      </c>
      <c r="CE154" s="17">
        <f t="shared" si="611"/>
        <v>0</v>
      </c>
      <c r="CF154" s="18">
        <v>0</v>
      </c>
      <c r="CG154" s="17">
        <f t="shared" si="612"/>
        <v>0</v>
      </c>
      <c r="CH154" s="18"/>
      <c r="CI154" s="17">
        <f t="shared" si="613"/>
        <v>0</v>
      </c>
      <c r="CJ154" s="16"/>
      <c r="CK154" s="17">
        <f t="shared" si="614"/>
        <v>0</v>
      </c>
      <c r="CL154" s="18">
        <v>0</v>
      </c>
      <c r="CM154" s="17">
        <f t="shared" si="615"/>
        <v>0</v>
      </c>
      <c r="CN154" s="16">
        <v>0</v>
      </c>
      <c r="CO154" s="17">
        <f t="shared" si="616"/>
        <v>0</v>
      </c>
      <c r="CP154" s="18">
        <v>0</v>
      </c>
      <c r="CQ154" s="17">
        <f t="shared" si="617"/>
        <v>0</v>
      </c>
      <c r="CR154" s="17"/>
      <c r="CS154" s="17">
        <f t="shared" si="618"/>
        <v>0</v>
      </c>
      <c r="CT154" s="62">
        <f t="shared" si="619"/>
        <v>0</v>
      </c>
      <c r="CU154" s="62">
        <f t="shared" si="619"/>
        <v>0</v>
      </c>
      <c r="CV154" s="61">
        <f t="shared" si="620"/>
        <v>0</v>
      </c>
    </row>
    <row r="155" spans="1:100" ht="30" x14ac:dyDescent="0.25">
      <c r="A155" s="30"/>
      <c r="B155" s="30">
        <v>109</v>
      </c>
      <c r="C155" s="84" t="s">
        <v>265</v>
      </c>
      <c r="D155" s="77">
        <v>11480</v>
      </c>
      <c r="E155" s="15">
        <v>2.17</v>
      </c>
      <c r="F155" s="31">
        <v>1</v>
      </c>
      <c r="G155" s="31"/>
      <c r="H155" s="77">
        <v>1.4</v>
      </c>
      <c r="I155" s="77">
        <v>1.68</v>
      </c>
      <c r="J155" s="77">
        <v>2.23</v>
      </c>
      <c r="K155" s="77">
        <v>2.57</v>
      </c>
      <c r="L155" s="18">
        <v>0</v>
      </c>
      <c r="M155" s="17">
        <f t="shared" si="578"/>
        <v>0</v>
      </c>
      <c r="N155" s="18">
        <v>0</v>
      </c>
      <c r="O155" s="17">
        <f t="shared" si="573"/>
        <v>0</v>
      </c>
      <c r="P155" s="18">
        <v>0</v>
      </c>
      <c r="Q155" s="17">
        <f t="shared" si="579"/>
        <v>0</v>
      </c>
      <c r="R155" s="16">
        <v>0</v>
      </c>
      <c r="S155" s="17">
        <f t="shared" si="580"/>
        <v>0</v>
      </c>
      <c r="T155" s="18">
        <v>0</v>
      </c>
      <c r="U155" s="17">
        <f t="shared" si="581"/>
        <v>0</v>
      </c>
      <c r="V155" s="16"/>
      <c r="W155" s="19">
        <f t="shared" si="582"/>
        <v>0</v>
      </c>
      <c r="X155" s="78"/>
      <c r="Y155" s="17">
        <f t="shared" si="574"/>
        <v>0</v>
      </c>
      <c r="Z155" s="18">
        <v>0</v>
      </c>
      <c r="AA155" s="17">
        <f t="shared" si="583"/>
        <v>0</v>
      </c>
      <c r="AB155" s="18">
        <v>0</v>
      </c>
      <c r="AC155" s="17">
        <f t="shared" si="584"/>
        <v>0</v>
      </c>
      <c r="AD155" s="18">
        <v>0</v>
      </c>
      <c r="AE155" s="17">
        <f t="shared" si="585"/>
        <v>0</v>
      </c>
      <c r="AF155" s="16">
        <v>0</v>
      </c>
      <c r="AG155" s="17">
        <f t="shared" si="586"/>
        <v>0</v>
      </c>
      <c r="AH155" s="16">
        <v>0</v>
      </c>
      <c r="AI155" s="17">
        <f t="shared" si="587"/>
        <v>0</v>
      </c>
      <c r="AJ155" s="21"/>
      <c r="AK155" s="17">
        <f t="shared" si="588"/>
        <v>0</v>
      </c>
      <c r="AL155" s="16"/>
      <c r="AM155" s="19">
        <f t="shared" si="589"/>
        <v>0</v>
      </c>
      <c r="AN155" s="18">
        <v>0</v>
      </c>
      <c r="AO155" s="17">
        <f t="shared" si="590"/>
        <v>0</v>
      </c>
      <c r="AP155" s="18">
        <v>0</v>
      </c>
      <c r="AQ155" s="17">
        <f t="shared" si="591"/>
        <v>0</v>
      </c>
      <c r="AR155" s="18"/>
      <c r="AS155" s="17">
        <f t="shared" si="592"/>
        <v>0</v>
      </c>
      <c r="AT155" s="18"/>
      <c r="AU155" s="17">
        <f t="shared" si="593"/>
        <v>0</v>
      </c>
      <c r="AV155" s="18"/>
      <c r="AW155" s="17">
        <f t="shared" si="594"/>
        <v>0</v>
      </c>
      <c r="AX155" s="16">
        <v>0</v>
      </c>
      <c r="AY155" s="17">
        <f t="shared" si="595"/>
        <v>0</v>
      </c>
      <c r="AZ155" s="18">
        <v>0</v>
      </c>
      <c r="BA155" s="17">
        <f t="shared" si="596"/>
        <v>0</v>
      </c>
      <c r="BB155" s="18">
        <v>0</v>
      </c>
      <c r="BC155" s="17">
        <f t="shared" si="597"/>
        <v>0</v>
      </c>
      <c r="BD155" s="18">
        <v>0</v>
      </c>
      <c r="BE155" s="17">
        <f t="shared" si="598"/>
        <v>0</v>
      </c>
      <c r="BF155" s="18">
        <v>0</v>
      </c>
      <c r="BG155" s="17">
        <f t="shared" si="599"/>
        <v>0</v>
      </c>
      <c r="BH155" s="18"/>
      <c r="BI155" s="17">
        <f t="shared" si="600"/>
        <v>0</v>
      </c>
      <c r="BJ155" s="18">
        <v>0</v>
      </c>
      <c r="BK155" s="17">
        <f t="shared" si="601"/>
        <v>0</v>
      </c>
      <c r="BL155" s="16">
        <v>0</v>
      </c>
      <c r="BM155" s="17">
        <f t="shared" si="602"/>
        <v>0</v>
      </c>
      <c r="BN155" s="32">
        <v>0</v>
      </c>
      <c r="BO155" s="17">
        <f t="shared" si="603"/>
        <v>0</v>
      </c>
      <c r="BP155" s="18">
        <v>0</v>
      </c>
      <c r="BQ155" s="17">
        <f t="shared" si="604"/>
        <v>0</v>
      </c>
      <c r="BR155" s="16">
        <v>0</v>
      </c>
      <c r="BS155" s="17">
        <f t="shared" si="605"/>
        <v>0</v>
      </c>
      <c r="BT155" s="16">
        <v>0</v>
      </c>
      <c r="BU155" s="17">
        <f t="shared" si="606"/>
        <v>0</v>
      </c>
      <c r="BV155" s="18">
        <v>0</v>
      </c>
      <c r="BW155" s="17">
        <f t="shared" si="607"/>
        <v>0</v>
      </c>
      <c r="BX155" s="16">
        <v>3</v>
      </c>
      <c r="BY155" s="17">
        <f t="shared" si="608"/>
        <v>125554.46400000001</v>
      </c>
      <c r="BZ155" s="18">
        <v>0</v>
      </c>
      <c r="CA155" s="17">
        <f t="shared" si="609"/>
        <v>0</v>
      </c>
      <c r="CB155" s="18">
        <v>0</v>
      </c>
      <c r="CC155" s="17">
        <f t="shared" si="610"/>
        <v>0</v>
      </c>
      <c r="CD155" s="18">
        <v>0</v>
      </c>
      <c r="CE155" s="17">
        <f t="shared" si="611"/>
        <v>0</v>
      </c>
      <c r="CF155" s="18">
        <v>0</v>
      </c>
      <c r="CG155" s="17">
        <f t="shared" si="612"/>
        <v>0</v>
      </c>
      <c r="CH155" s="18"/>
      <c r="CI155" s="17">
        <f t="shared" si="613"/>
        <v>0</v>
      </c>
      <c r="CJ155" s="16"/>
      <c r="CK155" s="17">
        <f t="shared" si="614"/>
        <v>0</v>
      </c>
      <c r="CL155" s="18">
        <v>0</v>
      </c>
      <c r="CM155" s="17">
        <f t="shared" si="615"/>
        <v>0</v>
      </c>
      <c r="CN155" s="16">
        <v>0</v>
      </c>
      <c r="CO155" s="17">
        <f t="shared" si="616"/>
        <v>0</v>
      </c>
      <c r="CP155" s="18">
        <v>0</v>
      </c>
      <c r="CQ155" s="17">
        <f t="shared" si="617"/>
        <v>0</v>
      </c>
      <c r="CR155" s="17"/>
      <c r="CS155" s="17">
        <f t="shared" si="618"/>
        <v>0</v>
      </c>
      <c r="CT155" s="62">
        <f t="shared" si="619"/>
        <v>3</v>
      </c>
      <c r="CU155" s="62">
        <f t="shared" si="619"/>
        <v>125554.46400000001</v>
      </c>
      <c r="CV155" s="61">
        <f t="shared" si="620"/>
        <v>3</v>
      </c>
    </row>
    <row r="156" spans="1:100" x14ac:dyDescent="0.25">
      <c r="A156" s="30">
        <v>33</v>
      </c>
      <c r="B156" s="30"/>
      <c r="C156" s="75" t="s">
        <v>266</v>
      </c>
      <c r="D156" s="77">
        <v>11480</v>
      </c>
      <c r="E156" s="46">
        <v>1.1000000000000001</v>
      </c>
      <c r="F156" s="40">
        <v>1</v>
      </c>
      <c r="G156" s="40"/>
      <c r="H156" s="77">
        <v>1.4</v>
      </c>
      <c r="I156" s="77">
        <v>1.68</v>
      </c>
      <c r="J156" s="77">
        <v>2.23</v>
      </c>
      <c r="K156" s="77">
        <v>2.57</v>
      </c>
      <c r="L156" s="24">
        <f>L157</f>
        <v>0</v>
      </c>
      <c r="M156" s="24">
        <f>M157</f>
        <v>0</v>
      </c>
      <c r="N156" s="24">
        <f>N157</f>
        <v>0</v>
      </c>
      <c r="O156" s="24">
        <f t="shared" ref="O156:CI156" si="621">O157</f>
        <v>0</v>
      </c>
      <c r="P156" s="24">
        <f t="shared" si="621"/>
        <v>0</v>
      </c>
      <c r="Q156" s="24">
        <f t="shared" si="621"/>
        <v>0</v>
      </c>
      <c r="R156" s="64">
        <f t="shared" si="621"/>
        <v>0</v>
      </c>
      <c r="S156" s="24">
        <f t="shared" si="621"/>
        <v>0</v>
      </c>
      <c r="T156" s="24">
        <f t="shared" si="621"/>
        <v>0</v>
      </c>
      <c r="U156" s="24">
        <f t="shared" si="621"/>
        <v>0</v>
      </c>
      <c r="V156" s="64">
        <f t="shared" si="621"/>
        <v>0</v>
      </c>
      <c r="W156" s="64">
        <f t="shared" si="621"/>
        <v>0</v>
      </c>
      <c r="X156" s="24">
        <f t="shared" si="621"/>
        <v>0</v>
      </c>
      <c r="Y156" s="24">
        <f t="shared" si="621"/>
        <v>0</v>
      </c>
      <c r="Z156" s="24">
        <f t="shared" si="621"/>
        <v>0</v>
      </c>
      <c r="AA156" s="24">
        <f t="shared" si="621"/>
        <v>0</v>
      </c>
      <c r="AB156" s="24">
        <f t="shared" si="621"/>
        <v>0</v>
      </c>
      <c r="AC156" s="24">
        <f t="shared" si="621"/>
        <v>0</v>
      </c>
      <c r="AD156" s="24">
        <f>AD157</f>
        <v>0</v>
      </c>
      <c r="AE156" s="24">
        <f>AE157</f>
        <v>0</v>
      </c>
      <c r="AF156" s="64">
        <f t="shared" ref="AF156" si="622">AF157</f>
        <v>0</v>
      </c>
      <c r="AG156" s="24">
        <f t="shared" si="621"/>
        <v>0</v>
      </c>
      <c r="AH156" s="48">
        <f t="shared" si="621"/>
        <v>3</v>
      </c>
      <c r="AI156" s="47">
        <f t="shared" si="621"/>
        <v>63645.119999999995</v>
      </c>
      <c r="AJ156" s="48">
        <v>0</v>
      </c>
      <c r="AK156" s="47">
        <f t="shared" si="621"/>
        <v>0</v>
      </c>
      <c r="AL156" s="48">
        <f>AL157</f>
        <v>0</v>
      </c>
      <c r="AM156" s="48">
        <f>AM157</f>
        <v>0</v>
      </c>
      <c r="AN156" s="47">
        <f t="shared" si="621"/>
        <v>0</v>
      </c>
      <c r="AO156" s="47">
        <f t="shared" si="621"/>
        <v>0</v>
      </c>
      <c r="AP156" s="47">
        <f t="shared" si="621"/>
        <v>0</v>
      </c>
      <c r="AQ156" s="47">
        <f t="shared" si="621"/>
        <v>0</v>
      </c>
      <c r="AR156" s="47">
        <f t="shared" si="621"/>
        <v>0</v>
      </c>
      <c r="AS156" s="47">
        <f t="shared" si="621"/>
        <v>0</v>
      </c>
      <c r="AT156" s="47">
        <f t="shared" si="621"/>
        <v>0</v>
      </c>
      <c r="AU156" s="47">
        <f t="shared" si="621"/>
        <v>0</v>
      </c>
      <c r="AV156" s="47">
        <f t="shared" si="621"/>
        <v>0</v>
      </c>
      <c r="AW156" s="47">
        <f t="shared" si="621"/>
        <v>0</v>
      </c>
      <c r="AX156" s="48">
        <f t="shared" si="621"/>
        <v>0</v>
      </c>
      <c r="AY156" s="47">
        <f t="shared" si="621"/>
        <v>0</v>
      </c>
      <c r="AZ156" s="47">
        <f t="shared" si="621"/>
        <v>0</v>
      </c>
      <c r="BA156" s="47">
        <f t="shared" si="621"/>
        <v>0</v>
      </c>
      <c r="BB156" s="47">
        <f t="shared" si="621"/>
        <v>0</v>
      </c>
      <c r="BC156" s="47">
        <f t="shared" si="621"/>
        <v>0</v>
      </c>
      <c r="BD156" s="47">
        <f t="shared" si="621"/>
        <v>0</v>
      </c>
      <c r="BE156" s="47">
        <f t="shared" si="621"/>
        <v>0</v>
      </c>
      <c r="BF156" s="47">
        <f t="shared" si="621"/>
        <v>0</v>
      </c>
      <c r="BG156" s="47">
        <f t="shared" si="621"/>
        <v>0</v>
      </c>
      <c r="BH156" s="47">
        <f t="shared" si="621"/>
        <v>1</v>
      </c>
      <c r="BI156" s="47">
        <f t="shared" si="621"/>
        <v>17679.2</v>
      </c>
      <c r="BJ156" s="47">
        <f t="shared" si="621"/>
        <v>0</v>
      </c>
      <c r="BK156" s="47">
        <f t="shared" si="621"/>
        <v>0</v>
      </c>
      <c r="BL156" s="48">
        <f>BL157</f>
        <v>0</v>
      </c>
      <c r="BM156" s="47">
        <f>BM157</f>
        <v>0</v>
      </c>
      <c r="BN156" s="47">
        <f>BN157</f>
        <v>0</v>
      </c>
      <c r="BO156" s="47">
        <f>BO157</f>
        <v>0</v>
      </c>
      <c r="BP156" s="47">
        <f t="shared" si="621"/>
        <v>0</v>
      </c>
      <c r="BQ156" s="47">
        <f t="shared" si="621"/>
        <v>0</v>
      </c>
      <c r="BR156" s="48">
        <f t="shared" si="621"/>
        <v>0</v>
      </c>
      <c r="BS156" s="47">
        <f t="shared" si="621"/>
        <v>0</v>
      </c>
      <c r="BT156" s="47">
        <f t="shared" si="621"/>
        <v>0</v>
      </c>
      <c r="BU156" s="47">
        <f t="shared" si="621"/>
        <v>0</v>
      </c>
      <c r="BV156" s="47">
        <f t="shared" si="621"/>
        <v>0</v>
      </c>
      <c r="BW156" s="47">
        <f t="shared" si="621"/>
        <v>0</v>
      </c>
      <c r="BX156" s="48">
        <f t="shared" si="621"/>
        <v>0</v>
      </c>
      <c r="BY156" s="47">
        <f t="shared" si="621"/>
        <v>0</v>
      </c>
      <c r="BZ156" s="47">
        <f t="shared" si="621"/>
        <v>1</v>
      </c>
      <c r="CA156" s="47">
        <f t="shared" si="621"/>
        <v>21215.040000000001</v>
      </c>
      <c r="CB156" s="47">
        <f t="shared" si="621"/>
        <v>0</v>
      </c>
      <c r="CC156" s="47">
        <f t="shared" si="621"/>
        <v>0</v>
      </c>
      <c r="CD156" s="47">
        <f t="shared" si="621"/>
        <v>0</v>
      </c>
      <c r="CE156" s="47">
        <f t="shared" si="621"/>
        <v>0</v>
      </c>
      <c r="CF156" s="47">
        <f t="shared" si="621"/>
        <v>0</v>
      </c>
      <c r="CG156" s="47">
        <f t="shared" si="621"/>
        <v>0</v>
      </c>
      <c r="CH156" s="47">
        <f t="shared" si="621"/>
        <v>0</v>
      </c>
      <c r="CI156" s="47">
        <f t="shared" si="621"/>
        <v>0</v>
      </c>
      <c r="CJ156" s="48">
        <f t="shared" ref="CJ156:CU156" si="623">CJ157</f>
        <v>0</v>
      </c>
      <c r="CK156" s="47">
        <f t="shared" si="623"/>
        <v>0</v>
      </c>
      <c r="CL156" s="47">
        <f t="shared" si="623"/>
        <v>0</v>
      </c>
      <c r="CM156" s="47">
        <f t="shared" si="623"/>
        <v>0</v>
      </c>
      <c r="CN156" s="48">
        <v>0</v>
      </c>
      <c r="CO156" s="47">
        <f t="shared" si="623"/>
        <v>0</v>
      </c>
      <c r="CP156" s="47">
        <f t="shared" si="623"/>
        <v>0</v>
      </c>
      <c r="CQ156" s="47">
        <f t="shared" si="623"/>
        <v>0</v>
      </c>
      <c r="CR156" s="47">
        <f t="shared" si="623"/>
        <v>0</v>
      </c>
      <c r="CS156" s="47">
        <f t="shared" si="623"/>
        <v>0</v>
      </c>
      <c r="CT156" s="47">
        <f t="shared" si="623"/>
        <v>5</v>
      </c>
      <c r="CU156" s="47">
        <f t="shared" si="623"/>
        <v>102539.36</v>
      </c>
      <c r="CV156" s="61"/>
    </row>
    <row r="157" spans="1:100" x14ac:dyDescent="0.25">
      <c r="A157" s="30"/>
      <c r="B157" s="30">
        <v>110</v>
      </c>
      <c r="C157" s="84" t="s">
        <v>267</v>
      </c>
      <c r="D157" s="77">
        <v>11480</v>
      </c>
      <c r="E157" s="15">
        <v>1.1000000000000001</v>
      </c>
      <c r="F157" s="31">
        <v>1</v>
      </c>
      <c r="G157" s="31"/>
      <c r="H157" s="77">
        <v>1.4</v>
      </c>
      <c r="I157" s="77">
        <v>1.68</v>
      </c>
      <c r="J157" s="77">
        <v>2.23</v>
      </c>
      <c r="K157" s="77">
        <v>2.57</v>
      </c>
      <c r="L157" s="18">
        <v>0</v>
      </c>
      <c r="M157" s="17">
        <f>SUM(L157*$D157*$E157*$F157*$H157*$M$8)</f>
        <v>0</v>
      </c>
      <c r="N157" s="18">
        <v>0</v>
      </c>
      <c r="O157" s="17">
        <f t="shared" si="573"/>
        <v>0</v>
      </c>
      <c r="P157" s="18">
        <v>0</v>
      </c>
      <c r="Q157" s="17">
        <f>SUM(P157*$D157*$E157*$F157*$H157*$Q$8)</f>
        <v>0</v>
      </c>
      <c r="R157" s="16">
        <v>0</v>
      </c>
      <c r="S157" s="17">
        <f>SUM(R157*$D157*$E157*$F157*$H157*$S$8)</f>
        <v>0</v>
      </c>
      <c r="T157" s="18">
        <v>0</v>
      </c>
      <c r="U157" s="17">
        <f>SUM(T157*$D157*$E157*$F157*$H157*$U$8)</f>
        <v>0</v>
      </c>
      <c r="V157" s="16"/>
      <c r="W157" s="19">
        <f>SUM(V157*$D157*$E157*$F157*$H157*$W$8)</f>
        <v>0</v>
      </c>
      <c r="X157" s="78"/>
      <c r="Y157" s="17">
        <f t="shared" si="574"/>
        <v>0</v>
      </c>
      <c r="Z157" s="18">
        <v>0</v>
      </c>
      <c r="AA157" s="17">
        <f>SUM(Z157*$D157*$E157*$F157*$H157*$AA$8)</f>
        <v>0</v>
      </c>
      <c r="AB157" s="18">
        <v>0</v>
      </c>
      <c r="AC157" s="17">
        <f>SUM(AB157*$D157*$E157*$F157*$H157*$AC$8)</f>
        <v>0</v>
      </c>
      <c r="AD157" s="18"/>
      <c r="AE157" s="17">
        <f>SUM(AD157*$D157*$E157*$F157*$H157*$AE$8)</f>
        <v>0</v>
      </c>
      <c r="AF157" s="16">
        <v>0</v>
      </c>
      <c r="AG157" s="17">
        <f>AF157*$D157*$E157*$F157*$I157*$AG$8</f>
        <v>0</v>
      </c>
      <c r="AH157" s="20">
        <v>3</v>
      </c>
      <c r="AI157" s="17">
        <f>AH157*$D157*$E157*$F157*$I157*$AI$8</f>
        <v>63645.119999999995</v>
      </c>
      <c r="AJ157" s="21"/>
      <c r="AK157" s="17">
        <f>SUM(AJ157*$D157*$E157*$F157*$H157*$AK$8)</f>
        <v>0</v>
      </c>
      <c r="AL157" s="16"/>
      <c r="AM157" s="19">
        <f>SUM(AL157*$D157*$E157*$F157*$H157*$AM$8)</f>
        <v>0</v>
      </c>
      <c r="AN157" s="18">
        <v>0</v>
      </c>
      <c r="AO157" s="17">
        <f>SUM(AN157*$D157*$E157*$F157*$H157*$AO$8)</f>
        <v>0</v>
      </c>
      <c r="AP157" s="18">
        <v>0</v>
      </c>
      <c r="AQ157" s="17">
        <f>SUM(AP157*$D157*$E157*$F157*$H157*$AQ$8)</f>
        <v>0</v>
      </c>
      <c r="AR157" s="18"/>
      <c r="AS157" s="17">
        <f>SUM(AR157*$D157*$E157*$F157*$H157*$AS$8)</f>
        <v>0</v>
      </c>
      <c r="AT157" s="18"/>
      <c r="AU157" s="17">
        <f>SUM(AT157*$D157*$E157*$F157*$H157*$AU$8)</f>
        <v>0</v>
      </c>
      <c r="AV157" s="18"/>
      <c r="AW157" s="17">
        <f>SUM(AV157*$D157*$E157*$F157*$H157*$AW$8)</f>
        <v>0</v>
      </c>
      <c r="AX157" s="16">
        <v>0</v>
      </c>
      <c r="AY157" s="17">
        <f>SUM(AX157*$D157*$E157*$F157*$H157*$AY$8)</f>
        <v>0</v>
      </c>
      <c r="AZ157" s="18"/>
      <c r="BA157" s="17">
        <f>SUM(AZ157*$D157*$E157*$F157*$H157*$BA$8)</f>
        <v>0</v>
      </c>
      <c r="BB157" s="18"/>
      <c r="BC157" s="17">
        <f>SUM(BB157*$D157*$E157*$F157*$H157*$BC$8)</f>
        <v>0</v>
      </c>
      <c r="BD157" s="18">
        <v>0</v>
      </c>
      <c r="BE157" s="17">
        <f>SUM(BD157*$D157*$E157*$F157*$H157*$BE$8)</f>
        <v>0</v>
      </c>
      <c r="BF157" s="18"/>
      <c r="BG157" s="17">
        <f>SUM(BF157*$D157*$E157*$F157*$H157*$BG$8)</f>
        <v>0</v>
      </c>
      <c r="BH157" s="18">
        <v>1</v>
      </c>
      <c r="BI157" s="17">
        <f>SUM(BH157*$D157*$E157*$F157*$H157*$BI$8)</f>
        <v>17679.2</v>
      </c>
      <c r="BJ157" s="18">
        <v>0</v>
      </c>
      <c r="BK157" s="17">
        <f>BJ157*$D157*$E157*$F157*$I157*$BK$8</f>
        <v>0</v>
      </c>
      <c r="BL157" s="16">
        <v>0</v>
      </c>
      <c r="BM157" s="17">
        <f>BL157*$D157*$E157*$F157*$I157*$BM$8</f>
        <v>0</v>
      </c>
      <c r="BN157" s="32">
        <v>0</v>
      </c>
      <c r="BO157" s="17">
        <f>BN157*$D157*$E157*$F157*$I157*$BO$8</f>
        <v>0</v>
      </c>
      <c r="BP157" s="18">
        <v>0</v>
      </c>
      <c r="BQ157" s="17">
        <f>BP157*$D157*$E157*$F157*$I157*$BQ$8</f>
        <v>0</v>
      </c>
      <c r="BR157" s="16">
        <v>0</v>
      </c>
      <c r="BS157" s="17">
        <f>BR157*$D157*$E157*$F157*$I157*$BS$8</f>
        <v>0</v>
      </c>
      <c r="BT157" s="16">
        <v>0</v>
      </c>
      <c r="BU157" s="17">
        <f>BT157*$D157*$E157*$F157*$I157*$BU$8</f>
        <v>0</v>
      </c>
      <c r="BV157" s="18"/>
      <c r="BW157" s="17">
        <f>BV157*$D157*$E157*$F157*$I157*$BW$8</f>
        <v>0</v>
      </c>
      <c r="BX157" s="16"/>
      <c r="BY157" s="17">
        <f>BX157*$D157*$E157*$F157*$I157*$BY$8</f>
        <v>0</v>
      </c>
      <c r="BZ157" s="22">
        <v>1</v>
      </c>
      <c r="CA157" s="17">
        <f>BZ157*$D157*$E157*$F157*$I157*$CA$8</f>
        <v>21215.040000000001</v>
      </c>
      <c r="CB157" s="18">
        <v>0</v>
      </c>
      <c r="CC157" s="17">
        <f>CB157*$D157*$E157*$F157*$I157*$CC$8</f>
        <v>0</v>
      </c>
      <c r="CD157" s="18"/>
      <c r="CE157" s="17">
        <f>CD157*$D157*$E157*$F157*$I157*$CE$8</f>
        <v>0</v>
      </c>
      <c r="CF157" s="18"/>
      <c r="CG157" s="17">
        <f>CF157*$D157*$E157*$F157*$I157*$CG$8</f>
        <v>0</v>
      </c>
      <c r="CH157" s="18"/>
      <c r="CI157" s="17">
        <f>CH157*$D157*$E157*$F157*$I157*$CI$8</f>
        <v>0</v>
      </c>
      <c r="CJ157" s="16"/>
      <c r="CK157" s="17">
        <f>CJ157*$D157*$E157*$F157*$I157*$CK$8</f>
        <v>0</v>
      </c>
      <c r="CL157" s="18"/>
      <c r="CM157" s="17">
        <f>CL157*$D157*$E157*$F157*$I157*$CM$8</f>
        <v>0</v>
      </c>
      <c r="CN157" s="16">
        <v>0</v>
      </c>
      <c r="CO157" s="17">
        <f>CN157*$D157*$E157*$F157*$J157*$CO$8</f>
        <v>0</v>
      </c>
      <c r="CP157" s="18"/>
      <c r="CQ157" s="17">
        <f>CP157*$D157*$E157*$F157*$K157*$CQ$8</f>
        <v>0</v>
      </c>
      <c r="CR157" s="17"/>
      <c r="CS157" s="17">
        <f>CR157*D157*E157*F157</f>
        <v>0</v>
      </c>
      <c r="CT157" s="62">
        <f>SUM(N157+L157+X157+P157+R157+Z157+V157+T157+AB157+AF157+AD157+AH157+AJ157+AN157+BJ157+BP157+AL157+AX157+AZ157+CB157+CD157+BZ157+CF157+CH157+BT157+BV157+AP157+AR157+AT157+AV157+BL157+BN157+BR157+BB157+BD157+BF157+BH157+BX157+CJ157+CL157+CN157+CP157+CR157)</f>
        <v>5</v>
      </c>
      <c r="CU157" s="62">
        <f>SUM(O157+M157+Y157+Q157+S157+AA157+W157+U157+AC157+AG157+AE157+AI157+AK157+AO157+BK157+BQ157+AM157+AY157+BA157+CC157+CE157+CA157+CG157+CI157+BU157+BW157+AQ157+AS157+AU157+AW157+BM157+BO157+BS157+BC157+BE157+BG157+BI157+BY157+CK157+CM157+CO157+CQ157+CS157)</f>
        <v>102539.36</v>
      </c>
      <c r="CV157" s="61">
        <f>SUM(CT157*F157)</f>
        <v>5</v>
      </c>
    </row>
    <row r="158" spans="1:100" x14ac:dyDescent="0.25">
      <c r="A158" s="30">
        <v>34</v>
      </c>
      <c r="B158" s="30"/>
      <c r="C158" s="75" t="s">
        <v>268</v>
      </c>
      <c r="D158" s="77">
        <v>11480</v>
      </c>
      <c r="E158" s="46">
        <v>0.89</v>
      </c>
      <c r="F158" s="40">
        <v>1</v>
      </c>
      <c r="G158" s="40"/>
      <c r="H158" s="77">
        <v>1.4</v>
      </c>
      <c r="I158" s="77">
        <v>1.68</v>
      </c>
      <c r="J158" s="77">
        <v>2.23</v>
      </c>
      <c r="K158" s="77">
        <v>2.57</v>
      </c>
      <c r="L158" s="24">
        <f t="shared" ref="L158" si="624">SUM(L159:L161)</f>
        <v>0</v>
      </c>
      <c r="M158" s="24">
        <f>SUM(M159:M161)</f>
        <v>0</v>
      </c>
      <c r="N158" s="24">
        <f t="shared" ref="N158:BR158" si="625">SUM(N159:N161)</f>
        <v>0</v>
      </c>
      <c r="O158" s="24">
        <f t="shared" si="625"/>
        <v>0</v>
      </c>
      <c r="P158" s="24">
        <f t="shared" si="625"/>
        <v>0</v>
      </c>
      <c r="Q158" s="24">
        <f>SUM(Q159:Q161)</f>
        <v>0</v>
      </c>
      <c r="R158" s="64">
        <f t="shared" ref="R158" si="626">SUM(R159:R161)</f>
        <v>0</v>
      </c>
      <c r="S158" s="24">
        <f>SUM(S159:S161)</f>
        <v>0</v>
      </c>
      <c r="T158" s="24">
        <f t="shared" ref="T158" si="627">SUM(T159:T161)</f>
        <v>0</v>
      </c>
      <c r="U158" s="24">
        <f>SUM(U159:U161)</f>
        <v>0</v>
      </c>
      <c r="V158" s="64">
        <f t="shared" ref="V158" si="628">SUM(V159:V161)</f>
        <v>0</v>
      </c>
      <c r="W158" s="64">
        <f>SUM(W159:W161)</f>
        <v>0</v>
      </c>
      <c r="X158" s="24">
        <f t="shared" ref="X158" si="629">SUM(X159:X161)</f>
        <v>0</v>
      </c>
      <c r="Y158" s="24">
        <f t="shared" si="625"/>
        <v>0</v>
      </c>
      <c r="Z158" s="24">
        <f t="shared" si="625"/>
        <v>0</v>
      </c>
      <c r="AA158" s="24">
        <f t="shared" si="625"/>
        <v>0</v>
      </c>
      <c r="AB158" s="24">
        <f t="shared" si="625"/>
        <v>41</v>
      </c>
      <c r="AC158" s="24">
        <f t="shared" si="625"/>
        <v>644165.76</v>
      </c>
      <c r="AD158" s="24">
        <f t="shared" si="625"/>
        <v>0</v>
      </c>
      <c r="AE158" s="24">
        <f>SUM(AE159:AE161)</f>
        <v>0</v>
      </c>
      <c r="AF158" s="64">
        <f t="shared" ref="AF158" si="630">SUM(AF159:AF161)</f>
        <v>0</v>
      </c>
      <c r="AG158" s="24">
        <f t="shared" si="625"/>
        <v>0</v>
      </c>
      <c r="AH158" s="48">
        <f t="shared" si="625"/>
        <v>0</v>
      </c>
      <c r="AI158" s="47">
        <f t="shared" si="625"/>
        <v>0</v>
      </c>
      <c r="AJ158" s="48">
        <v>0</v>
      </c>
      <c r="AK158" s="47">
        <f t="shared" si="625"/>
        <v>0</v>
      </c>
      <c r="AL158" s="48">
        <f t="shared" si="625"/>
        <v>0</v>
      </c>
      <c r="AM158" s="48">
        <f>SUM(AM159:AM161)</f>
        <v>0</v>
      </c>
      <c r="AN158" s="47">
        <f t="shared" ref="AN158" si="631">SUM(AN159:AN161)</f>
        <v>0</v>
      </c>
      <c r="AO158" s="47">
        <f t="shared" si="625"/>
        <v>0</v>
      </c>
      <c r="AP158" s="47">
        <f t="shared" si="625"/>
        <v>0</v>
      </c>
      <c r="AQ158" s="47">
        <f>SUM(AQ159:AQ161)</f>
        <v>0</v>
      </c>
      <c r="AR158" s="47">
        <f t="shared" ref="AR158" si="632">SUM(AR159:AR161)</f>
        <v>0</v>
      </c>
      <c r="AS158" s="47">
        <f>SUM(AS159:AS161)</f>
        <v>0</v>
      </c>
      <c r="AT158" s="47">
        <f t="shared" ref="AT158" si="633">SUM(AT159:AT161)</f>
        <v>0</v>
      </c>
      <c r="AU158" s="47">
        <f>SUM(AU159:AU161)</f>
        <v>0</v>
      </c>
      <c r="AV158" s="47">
        <f t="shared" ref="AV158" si="634">SUM(AV159:AV161)</f>
        <v>0</v>
      </c>
      <c r="AW158" s="47">
        <f>SUM(AW159:AW161)</f>
        <v>0</v>
      </c>
      <c r="AX158" s="48">
        <f>SUM(AX159:AX161)</f>
        <v>0</v>
      </c>
      <c r="AY158" s="47">
        <f>SUM(AY159:AY161)</f>
        <v>0</v>
      </c>
      <c r="AZ158" s="47">
        <f>SUM(AZ159:AZ161)</f>
        <v>0</v>
      </c>
      <c r="BA158" s="47">
        <f>SUM(BA159:BA161)</f>
        <v>0</v>
      </c>
      <c r="BB158" s="47">
        <f t="shared" ref="BB158" si="635">SUM(BB159:BB161)</f>
        <v>0</v>
      </c>
      <c r="BC158" s="47">
        <f>SUM(BC159:BC161)</f>
        <v>0</v>
      </c>
      <c r="BD158" s="47">
        <f t="shared" ref="BD158" si="636">SUM(BD159:BD161)</f>
        <v>0</v>
      </c>
      <c r="BE158" s="47">
        <f>SUM(BE159:BE161)</f>
        <v>0</v>
      </c>
      <c r="BF158" s="47">
        <f t="shared" ref="BF158" si="637">SUM(BF159:BF161)</f>
        <v>0</v>
      </c>
      <c r="BG158" s="47">
        <f>SUM(BG159:BG161)</f>
        <v>0</v>
      </c>
      <c r="BH158" s="47">
        <f>SUM(BH159:BH161)</f>
        <v>0</v>
      </c>
      <c r="BI158" s="47">
        <f>SUM(BI159:BI161)</f>
        <v>0</v>
      </c>
      <c r="BJ158" s="47">
        <f t="shared" ref="BJ158" si="638">SUM(BJ159:BJ161)</f>
        <v>0</v>
      </c>
      <c r="BK158" s="47">
        <f t="shared" si="625"/>
        <v>0</v>
      </c>
      <c r="BL158" s="48">
        <f t="shared" si="625"/>
        <v>0</v>
      </c>
      <c r="BM158" s="47">
        <f>SUM(BM159:BM161)</f>
        <v>0</v>
      </c>
      <c r="BN158" s="47">
        <f t="shared" ref="BN158" si="639">SUM(BN159:BN161)</f>
        <v>0</v>
      </c>
      <c r="BO158" s="47">
        <f>SUM(BO159:BO161)</f>
        <v>0</v>
      </c>
      <c r="BP158" s="47">
        <f t="shared" ref="BP158" si="640">SUM(BP159:BP161)</f>
        <v>44</v>
      </c>
      <c r="BQ158" s="47">
        <f t="shared" si="625"/>
        <v>1009064.4479999999</v>
      </c>
      <c r="BR158" s="48">
        <f t="shared" si="625"/>
        <v>0</v>
      </c>
      <c r="BS158" s="47">
        <f>SUM(BS159:BS161)</f>
        <v>0</v>
      </c>
      <c r="BT158" s="47">
        <f t="shared" ref="BT158:BX158" si="641">SUM(BT159:BT161)</f>
        <v>0</v>
      </c>
      <c r="BU158" s="47">
        <f t="shared" si="641"/>
        <v>0</v>
      </c>
      <c r="BV158" s="47">
        <f t="shared" si="641"/>
        <v>0</v>
      </c>
      <c r="BW158" s="47">
        <f t="shared" si="641"/>
        <v>0</v>
      </c>
      <c r="BX158" s="48">
        <f t="shared" si="641"/>
        <v>0</v>
      </c>
      <c r="BY158" s="47">
        <f>SUM(BY159:BY161)</f>
        <v>0</v>
      </c>
      <c r="BZ158" s="47">
        <f>SUM(BZ159:BZ161)</f>
        <v>16</v>
      </c>
      <c r="CA158" s="47">
        <f>SUM(CA159:CA161)</f>
        <v>271552.51199999999</v>
      </c>
      <c r="CB158" s="47">
        <f t="shared" ref="CB158:CU158" si="642">SUM(CB159:CB161)</f>
        <v>0</v>
      </c>
      <c r="CC158" s="47">
        <f t="shared" si="642"/>
        <v>0</v>
      </c>
      <c r="CD158" s="47">
        <f t="shared" si="642"/>
        <v>4</v>
      </c>
      <c r="CE158" s="47">
        <f t="shared" si="642"/>
        <v>67888.127999999997</v>
      </c>
      <c r="CF158" s="47">
        <f t="shared" si="642"/>
        <v>0</v>
      </c>
      <c r="CG158" s="47">
        <f t="shared" si="642"/>
        <v>0</v>
      </c>
      <c r="CH158" s="47">
        <f t="shared" si="642"/>
        <v>0</v>
      </c>
      <c r="CI158" s="47">
        <f t="shared" si="642"/>
        <v>0</v>
      </c>
      <c r="CJ158" s="48">
        <f t="shared" si="642"/>
        <v>0</v>
      </c>
      <c r="CK158" s="47">
        <f t="shared" si="642"/>
        <v>0</v>
      </c>
      <c r="CL158" s="47">
        <f t="shared" si="642"/>
        <v>0</v>
      </c>
      <c r="CM158" s="47">
        <f t="shared" si="642"/>
        <v>0</v>
      </c>
      <c r="CN158" s="48">
        <v>0</v>
      </c>
      <c r="CO158" s="47">
        <f t="shared" si="642"/>
        <v>0</v>
      </c>
      <c r="CP158" s="47">
        <f t="shared" si="642"/>
        <v>0</v>
      </c>
      <c r="CQ158" s="47">
        <f t="shared" si="642"/>
        <v>0</v>
      </c>
      <c r="CR158" s="47">
        <f t="shared" si="642"/>
        <v>0</v>
      </c>
      <c r="CS158" s="47">
        <f t="shared" si="642"/>
        <v>0</v>
      </c>
      <c r="CT158" s="47">
        <f t="shared" si="642"/>
        <v>105</v>
      </c>
      <c r="CU158" s="47">
        <f t="shared" si="642"/>
        <v>1992670.848</v>
      </c>
      <c r="CV158" s="61"/>
    </row>
    <row r="159" spans="1:100" ht="45" x14ac:dyDescent="0.25">
      <c r="A159" s="30"/>
      <c r="B159" s="30">
        <v>111</v>
      </c>
      <c r="C159" s="76" t="s">
        <v>269</v>
      </c>
      <c r="D159" s="77">
        <v>11480</v>
      </c>
      <c r="E159" s="15">
        <v>0.88</v>
      </c>
      <c r="F159" s="31">
        <v>1</v>
      </c>
      <c r="G159" s="31"/>
      <c r="H159" s="77">
        <v>1.4</v>
      </c>
      <c r="I159" s="77">
        <v>1.68</v>
      </c>
      <c r="J159" s="77">
        <v>2.23</v>
      </c>
      <c r="K159" s="77">
        <v>2.57</v>
      </c>
      <c r="L159" s="18">
        <v>0</v>
      </c>
      <c r="M159" s="17">
        <f>SUM(L159*$D159*$E159*$F159*$H159*$M$8)</f>
        <v>0</v>
      </c>
      <c r="N159" s="18">
        <v>0</v>
      </c>
      <c r="O159" s="17">
        <f t="shared" si="573"/>
        <v>0</v>
      </c>
      <c r="P159" s="18">
        <v>0</v>
      </c>
      <c r="Q159" s="17">
        <f>SUM(P159*$D159*$E159*$F159*$H159*$Q$8)</f>
        <v>0</v>
      </c>
      <c r="R159" s="16">
        <v>0</v>
      </c>
      <c r="S159" s="17">
        <f>SUM(R159*$D159*$E159*$F159*$H159*$S$8)</f>
        <v>0</v>
      </c>
      <c r="T159" s="18">
        <v>0</v>
      </c>
      <c r="U159" s="17">
        <f>SUM(T159*$D159*$E159*$F159*$H159*$U$8)</f>
        <v>0</v>
      </c>
      <c r="V159" s="16"/>
      <c r="W159" s="19">
        <f>SUM(V159*$D159*$E159*$F159*$H159*$W$8)</f>
        <v>0</v>
      </c>
      <c r="X159" s="78"/>
      <c r="Y159" s="17">
        <f t="shared" si="574"/>
        <v>0</v>
      </c>
      <c r="Z159" s="18">
        <v>0</v>
      </c>
      <c r="AA159" s="17">
        <f>SUM(Z159*$D159*$E159*$F159*$H159*$AA$8)</f>
        <v>0</v>
      </c>
      <c r="AB159" s="18">
        <v>5</v>
      </c>
      <c r="AC159" s="17">
        <f>SUM(AB159*$D159*$E159*$F159*$H159*$AC$8)</f>
        <v>70716.799999999988</v>
      </c>
      <c r="AD159" s="18">
        <v>0</v>
      </c>
      <c r="AE159" s="17">
        <f>SUM(AD159*$D159*$E159*$F159*$H159*$AE$8)</f>
        <v>0</v>
      </c>
      <c r="AF159" s="16">
        <v>0</v>
      </c>
      <c r="AG159" s="17">
        <f>AF159*$D159*$E159*$F159*$I159*$AG$8</f>
        <v>0</v>
      </c>
      <c r="AH159" s="16">
        <v>0</v>
      </c>
      <c r="AI159" s="17">
        <f>AH159*$D159*$E159*$F159*$I159*$AI$8</f>
        <v>0</v>
      </c>
      <c r="AJ159" s="21"/>
      <c r="AK159" s="17">
        <f>SUM(AJ159*$D159*$E159*$F159*$H159*$AK$8)</f>
        <v>0</v>
      </c>
      <c r="AL159" s="16"/>
      <c r="AM159" s="19">
        <f>SUM(AL159*$D159*$E159*$F159*$H159*$AM$8)</f>
        <v>0</v>
      </c>
      <c r="AN159" s="18">
        <v>0</v>
      </c>
      <c r="AO159" s="17">
        <f>SUM(AN159*$D159*$E159*$F159*$H159*$AO$8)</f>
        <v>0</v>
      </c>
      <c r="AP159" s="18">
        <v>0</v>
      </c>
      <c r="AQ159" s="17">
        <f>SUM(AP159*$D159*$E159*$F159*$H159*$AQ$8)</f>
        <v>0</v>
      </c>
      <c r="AR159" s="18"/>
      <c r="AS159" s="17">
        <f>SUM(AR159*$D159*$E159*$F159*$H159*$AS$8)</f>
        <v>0</v>
      </c>
      <c r="AT159" s="18"/>
      <c r="AU159" s="17">
        <f>SUM(AT159*$D159*$E159*$F159*$H159*$AU$8)</f>
        <v>0</v>
      </c>
      <c r="AV159" s="18"/>
      <c r="AW159" s="17">
        <f>SUM(AV159*$D159*$E159*$F159*$H159*$AW$8)</f>
        <v>0</v>
      </c>
      <c r="AX159" s="16">
        <v>0</v>
      </c>
      <c r="AY159" s="17">
        <f>SUM(AX159*$D159*$E159*$F159*$H159*$AY$8)</f>
        <v>0</v>
      </c>
      <c r="AZ159" s="18">
        <v>0</v>
      </c>
      <c r="BA159" s="17">
        <f>SUM(AZ159*$D159*$E159*$F159*$H159*$BA$8)</f>
        <v>0</v>
      </c>
      <c r="BB159" s="18">
        <v>0</v>
      </c>
      <c r="BC159" s="17">
        <f>SUM(BB159*$D159*$E159*$F159*$H159*$BC$8)</f>
        <v>0</v>
      </c>
      <c r="BD159" s="18">
        <v>0</v>
      </c>
      <c r="BE159" s="17">
        <f>SUM(BD159*$D159*$E159*$F159*$H159*$BE$8)</f>
        <v>0</v>
      </c>
      <c r="BF159" s="18">
        <v>0</v>
      </c>
      <c r="BG159" s="17">
        <f>SUM(BF159*$D159*$E159*$F159*$H159*$BG$8)</f>
        <v>0</v>
      </c>
      <c r="BH159" s="18"/>
      <c r="BI159" s="17">
        <f>SUM(BH159*$D159*$E159*$F159*$H159*$BI$8)</f>
        <v>0</v>
      </c>
      <c r="BJ159" s="18">
        <v>0</v>
      </c>
      <c r="BK159" s="17">
        <f>BJ159*$D159*$E159*$F159*$I159*$BK$8</f>
        <v>0</v>
      </c>
      <c r="BL159" s="16">
        <v>0</v>
      </c>
      <c r="BM159" s="17">
        <f>BL159*$D159*$E159*$F159*$I159*$BM$8</f>
        <v>0</v>
      </c>
      <c r="BN159" s="32">
        <v>0</v>
      </c>
      <c r="BO159" s="17">
        <f>BN159*$D159*$E159*$F159*$I159*$BO$8</f>
        <v>0</v>
      </c>
      <c r="BP159" s="22">
        <v>24</v>
      </c>
      <c r="BQ159" s="17">
        <f>BP159*$D159*$E159*$F159*$I159*$BQ$8</f>
        <v>407328.76799999998</v>
      </c>
      <c r="BR159" s="16">
        <v>0</v>
      </c>
      <c r="BS159" s="17">
        <f>BR159*$D159*$E159*$F159*$I159*$BS$8</f>
        <v>0</v>
      </c>
      <c r="BT159" s="16">
        <v>0</v>
      </c>
      <c r="BU159" s="17">
        <f>BT159*$D159*$E159*$F159*$I159*$BU$8</f>
        <v>0</v>
      </c>
      <c r="BV159" s="18">
        <v>0</v>
      </c>
      <c r="BW159" s="17">
        <f>BV159*$D159*$E159*$F159*$I159*$BW$8</f>
        <v>0</v>
      </c>
      <c r="BX159" s="16"/>
      <c r="BY159" s="17">
        <f>BX159*$D159*$E159*$F159*$I159*$BY$8</f>
        <v>0</v>
      </c>
      <c r="BZ159" s="22">
        <v>16</v>
      </c>
      <c r="CA159" s="17">
        <f>BZ159*$D159*$E159*$F159*$I159*$CA$8</f>
        <v>271552.51199999999</v>
      </c>
      <c r="CB159" s="18"/>
      <c r="CC159" s="17">
        <f>CB159*$D159*$E159*$F159*$I159*$CC$8</f>
        <v>0</v>
      </c>
      <c r="CD159" s="18">
        <v>4</v>
      </c>
      <c r="CE159" s="17">
        <f>CD159*$D159*$E159*$F159*$I159*$CE$8</f>
        <v>67888.127999999997</v>
      </c>
      <c r="CF159" s="18">
        <v>0</v>
      </c>
      <c r="CG159" s="17">
        <f>CF159*$D159*$E159*$F159*$I159*$CG$8</f>
        <v>0</v>
      </c>
      <c r="CH159" s="18"/>
      <c r="CI159" s="17">
        <f>CH159*$D159*$E159*$F159*$I159*$CI$8</f>
        <v>0</v>
      </c>
      <c r="CJ159" s="16"/>
      <c r="CK159" s="17">
        <f>CJ159*$D159*$E159*$F159*$I159*$CK$8</f>
        <v>0</v>
      </c>
      <c r="CL159" s="18">
        <v>0</v>
      </c>
      <c r="CM159" s="17">
        <f>CL159*$D159*$E159*$F159*$I159*$CM$8</f>
        <v>0</v>
      </c>
      <c r="CN159" s="16"/>
      <c r="CO159" s="17">
        <f>CN159*$D159*$E159*$F159*$J159*$CO$8</f>
        <v>0</v>
      </c>
      <c r="CP159" s="22"/>
      <c r="CQ159" s="17">
        <f>CP159*$D159*$E159*$F159*$K159*$CQ$8</f>
        <v>0</v>
      </c>
      <c r="CR159" s="17"/>
      <c r="CS159" s="17">
        <f>CR159*D159*E159*F159</f>
        <v>0</v>
      </c>
      <c r="CT159" s="62">
        <f t="shared" ref="CT159:CU161" si="643">SUM(N159+L159+X159+P159+R159+Z159+V159+T159+AB159+AF159+AD159+AH159+AJ159+AN159+BJ159+BP159+AL159+AX159+AZ159+CB159+CD159+BZ159+CF159+CH159+BT159+BV159+AP159+AR159+AT159+AV159+BL159+BN159+BR159+BB159+BD159+BF159+BH159+BX159+CJ159+CL159+CN159+CP159+CR159)</f>
        <v>49</v>
      </c>
      <c r="CU159" s="62">
        <f t="shared" si="643"/>
        <v>817486.20799999998</v>
      </c>
      <c r="CV159" s="61">
        <f>SUM(CT159*F159)</f>
        <v>49</v>
      </c>
    </row>
    <row r="160" spans="1:100" ht="30" x14ac:dyDescent="0.25">
      <c r="A160" s="30"/>
      <c r="B160" s="30">
        <v>112</v>
      </c>
      <c r="C160" s="76" t="s">
        <v>270</v>
      </c>
      <c r="D160" s="77">
        <v>11480</v>
      </c>
      <c r="E160" s="15">
        <v>0.92</v>
      </c>
      <c r="F160" s="31">
        <v>1</v>
      </c>
      <c r="G160" s="31"/>
      <c r="H160" s="77">
        <v>1.4</v>
      </c>
      <c r="I160" s="77">
        <v>1.68</v>
      </c>
      <c r="J160" s="77">
        <v>2.23</v>
      </c>
      <c r="K160" s="77">
        <v>2.57</v>
      </c>
      <c r="L160" s="18">
        <v>0</v>
      </c>
      <c r="M160" s="17">
        <f>SUM(L160*$D160*$E160*$F160*$H160*$M$8)</f>
        <v>0</v>
      </c>
      <c r="N160" s="18">
        <v>0</v>
      </c>
      <c r="O160" s="17">
        <f t="shared" si="573"/>
        <v>0</v>
      </c>
      <c r="P160" s="18">
        <v>0</v>
      </c>
      <c r="Q160" s="17">
        <f>SUM(P160*$D160*$E160*$F160*$H160*$Q$8)</f>
        <v>0</v>
      </c>
      <c r="R160" s="16">
        <v>0</v>
      </c>
      <c r="S160" s="17">
        <f>SUM(R160*$D160*$E160*$F160*$H160*$S$8)</f>
        <v>0</v>
      </c>
      <c r="T160" s="18">
        <v>0</v>
      </c>
      <c r="U160" s="17">
        <f>SUM(T160*$D160*$E160*$F160*$H160*$U$8)</f>
        <v>0</v>
      </c>
      <c r="V160" s="16"/>
      <c r="W160" s="19">
        <f>SUM(V160*$D160*$E160*$F160*$H160*$W$8)</f>
        <v>0</v>
      </c>
      <c r="X160" s="78"/>
      <c r="Y160" s="17">
        <f t="shared" si="574"/>
        <v>0</v>
      </c>
      <c r="Z160" s="18">
        <v>0</v>
      </c>
      <c r="AA160" s="17">
        <f>SUM(Z160*$D160*$E160*$F160*$H160*$AA$8)</f>
        <v>0</v>
      </c>
      <c r="AB160" s="18">
        <v>32</v>
      </c>
      <c r="AC160" s="17">
        <f>SUM(AB160*$D160*$E160*$F160*$H160*$AC$8)</f>
        <v>473159.67999999999</v>
      </c>
      <c r="AD160" s="18">
        <v>0</v>
      </c>
      <c r="AE160" s="17">
        <f>SUM(AD160*$D160*$E160*$F160*$H160*$AE$8)</f>
        <v>0</v>
      </c>
      <c r="AF160" s="16">
        <v>0</v>
      </c>
      <c r="AG160" s="17">
        <f>AF160*$D160*$E160*$F160*$I160*$AG$8</f>
        <v>0</v>
      </c>
      <c r="AH160" s="16">
        <v>0</v>
      </c>
      <c r="AI160" s="17">
        <f>AH160*$D160*$E160*$F160*$I160*$AI$8</f>
        <v>0</v>
      </c>
      <c r="AJ160" s="21"/>
      <c r="AK160" s="17">
        <f>SUM(AJ160*$D160*$E160*$F160*$H160*$AK$8)</f>
        <v>0</v>
      </c>
      <c r="AL160" s="16"/>
      <c r="AM160" s="19">
        <f>SUM(AL160*$D160*$E160*$F160*$H160*$AM$8)</f>
        <v>0</v>
      </c>
      <c r="AN160" s="18">
        <v>0</v>
      </c>
      <c r="AO160" s="17">
        <f>SUM(AN160*$D160*$E160*$F160*$H160*$AO$8)</f>
        <v>0</v>
      </c>
      <c r="AP160" s="18">
        <v>0</v>
      </c>
      <c r="AQ160" s="17">
        <f>SUM(AP160*$D160*$E160*$F160*$H160*$AQ$8)</f>
        <v>0</v>
      </c>
      <c r="AR160" s="18"/>
      <c r="AS160" s="17">
        <f>SUM(AR160*$D160*$E160*$F160*$H160*$AS$8)</f>
        <v>0</v>
      </c>
      <c r="AT160" s="18"/>
      <c r="AU160" s="17">
        <f>SUM(AT160*$D160*$E160*$F160*$H160*$AU$8)</f>
        <v>0</v>
      </c>
      <c r="AV160" s="18"/>
      <c r="AW160" s="17">
        <f>SUM(AV160*$D160*$E160*$F160*$H160*$AW$8)</f>
        <v>0</v>
      </c>
      <c r="AX160" s="16">
        <v>0</v>
      </c>
      <c r="AY160" s="17">
        <f>SUM(AX160*$D160*$E160*$F160*$H160*$AY$8)</f>
        <v>0</v>
      </c>
      <c r="AZ160" s="18">
        <v>0</v>
      </c>
      <c r="BA160" s="17">
        <f>SUM(AZ160*$D160*$E160*$F160*$H160*$BA$8)</f>
        <v>0</v>
      </c>
      <c r="BB160" s="18">
        <v>0</v>
      </c>
      <c r="BC160" s="17">
        <f>SUM(BB160*$D160*$E160*$F160*$H160*$BC$8)</f>
        <v>0</v>
      </c>
      <c r="BD160" s="18">
        <v>0</v>
      </c>
      <c r="BE160" s="17">
        <f>SUM(BD160*$D160*$E160*$F160*$H160*$BE$8)</f>
        <v>0</v>
      </c>
      <c r="BF160" s="18">
        <v>0</v>
      </c>
      <c r="BG160" s="17">
        <f>SUM(BF160*$D160*$E160*$F160*$H160*$BG$8)</f>
        <v>0</v>
      </c>
      <c r="BH160" s="18"/>
      <c r="BI160" s="17">
        <f>SUM(BH160*$D160*$E160*$F160*$H160*$BI$8)</f>
        <v>0</v>
      </c>
      <c r="BJ160" s="18">
        <v>0</v>
      </c>
      <c r="BK160" s="17">
        <f>BJ160*$D160*$E160*$F160*$I160*$BK$8</f>
        <v>0</v>
      </c>
      <c r="BL160" s="16">
        <v>0</v>
      </c>
      <c r="BM160" s="17">
        <f>BL160*$D160*$E160*$F160*$I160*$BM$8</f>
        <v>0</v>
      </c>
      <c r="BN160" s="32">
        <v>0</v>
      </c>
      <c r="BO160" s="17">
        <f>BN160*$D160*$E160*$F160*$I160*$BO$8</f>
        <v>0</v>
      </c>
      <c r="BP160" s="22"/>
      <c r="BQ160" s="17">
        <f>BP160*$D160*$E160*$F160*$I160*$BQ$8</f>
        <v>0</v>
      </c>
      <c r="BR160" s="16">
        <v>0</v>
      </c>
      <c r="BS160" s="17">
        <f>BR160*$D160*$E160*$F160*$I160*$BS$8</f>
        <v>0</v>
      </c>
      <c r="BT160" s="16">
        <v>0</v>
      </c>
      <c r="BU160" s="17">
        <f>BT160*$D160*$E160*$F160*$I160*$BU$8</f>
        <v>0</v>
      </c>
      <c r="BV160" s="18">
        <v>0</v>
      </c>
      <c r="BW160" s="17">
        <f>BV160*$D160*$E160*$F160*$I160*$BW$8</f>
        <v>0</v>
      </c>
      <c r="BX160" s="16"/>
      <c r="BY160" s="17">
        <f>BX160*$D160*$E160*$F160*$I160*$BY$8</f>
        <v>0</v>
      </c>
      <c r="BZ160" s="18">
        <v>0</v>
      </c>
      <c r="CA160" s="17">
        <f>BZ160*$D160*$E160*$F160*$I160*$CA$8</f>
        <v>0</v>
      </c>
      <c r="CB160" s="18">
        <v>0</v>
      </c>
      <c r="CC160" s="17">
        <f>CB160*$D160*$E160*$F160*$I160*$CC$8</f>
        <v>0</v>
      </c>
      <c r="CD160" s="18">
        <v>0</v>
      </c>
      <c r="CE160" s="17">
        <f>CD160*$D160*$E160*$F160*$I160*$CE$8</f>
        <v>0</v>
      </c>
      <c r="CF160" s="18">
        <v>0</v>
      </c>
      <c r="CG160" s="17">
        <f>CF160*$D160*$E160*$F160*$I160*$CG$8</f>
        <v>0</v>
      </c>
      <c r="CH160" s="18"/>
      <c r="CI160" s="17">
        <f>CH160*$D160*$E160*$F160*$I160*$CI$8</f>
        <v>0</v>
      </c>
      <c r="CJ160" s="16"/>
      <c r="CK160" s="17">
        <f>CJ160*$D160*$E160*$F160*$I160*$CK$8</f>
        <v>0</v>
      </c>
      <c r="CL160" s="18">
        <v>0</v>
      </c>
      <c r="CM160" s="17">
        <f>CL160*$D160*$E160*$F160*$I160*$CM$8</f>
        <v>0</v>
      </c>
      <c r="CN160" s="16">
        <v>0</v>
      </c>
      <c r="CO160" s="17">
        <f>CN160*$D160*$E160*$F160*$J160*$CO$8</f>
        <v>0</v>
      </c>
      <c r="CP160" s="18">
        <v>0</v>
      </c>
      <c r="CQ160" s="17">
        <f>CP160*$D160*$E160*$F160*$K160*$CQ$8</f>
        <v>0</v>
      </c>
      <c r="CR160" s="17"/>
      <c r="CS160" s="17">
        <f>CR160*D160*E160*F160</f>
        <v>0</v>
      </c>
      <c r="CT160" s="62">
        <f t="shared" si="643"/>
        <v>32</v>
      </c>
      <c r="CU160" s="62">
        <f t="shared" si="643"/>
        <v>473159.67999999999</v>
      </c>
      <c r="CV160" s="61">
        <f>SUM(CT160*F160)</f>
        <v>32</v>
      </c>
    </row>
    <row r="161" spans="1:100" ht="30" x14ac:dyDescent="0.25">
      <c r="A161" s="30"/>
      <c r="B161" s="30">
        <v>113</v>
      </c>
      <c r="C161" s="76" t="s">
        <v>271</v>
      </c>
      <c r="D161" s="77">
        <v>11480</v>
      </c>
      <c r="E161" s="15">
        <v>1.56</v>
      </c>
      <c r="F161" s="31">
        <v>1</v>
      </c>
      <c r="G161" s="31"/>
      <c r="H161" s="77">
        <v>1.4</v>
      </c>
      <c r="I161" s="77">
        <v>1.68</v>
      </c>
      <c r="J161" s="77">
        <v>2.23</v>
      </c>
      <c r="K161" s="77">
        <v>2.57</v>
      </c>
      <c r="L161" s="18">
        <v>0</v>
      </c>
      <c r="M161" s="17">
        <f>SUM(L161*$D161*$E161*$F161*$H161*$M$8)</f>
        <v>0</v>
      </c>
      <c r="N161" s="18">
        <v>0</v>
      </c>
      <c r="O161" s="17">
        <f t="shared" si="573"/>
        <v>0</v>
      </c>
      <c r="P161" s="18">
        <v>0</v>
      </c>
      <c r="Q161" s="17">
        <f>SUM(P161*$D161*$E161*$F161*$H161*$Q$8)</f>
        <v>0</v>
      </c>
      <c r="R161" s="16">
        <v>0</v>
      </c>
      <c r="S161" s="17">
        <f>SUM(R161*$D161*$E161*$F161*$H161*$S$8)</f>
        <v>0</v>
      </c>
      <c r="T161" s="18">
        <v>0</v>
      </c>
      <c r="U161" s="17">
        <f>SUM(T161*$D161*$E161*$F161*$H161*$U$8)</f>
        <v>0</v>
      </c>
      <c r="V161" s="16"/>
      <c r="W161" s="19">
        <f>SUM(V161*$D161*$E161*$F161*$H161*$W$8)</f>
        <v>0</v>
      </c>
      <c r="X161" s="78"/>
      <c r="Y161" s="17">
        <f t="shared" si="574"/>
        <v>0</v>
      </c>
      <c r="Z161" s="18">
        <v>0</v>
      </c>
      <c r="AA161" s="17">
        <f>SUM(Z161*$D161*$E161*$F161*$H161*$AA$8)</f>
        <v>0</v>
      </c>
      <c r="AB161" s="18">
        <v>4</v>
      </c>
      <c r="AC161" s="17">
        <f>SUM(AB161*$D161*$E161*$F161*$H161*$AC$8)</f>
        <v>100289.27999999998</v>
      </c>
      <c r="AD161" s="18">
        <v>0</v>
      </c>
      <c r="AE161" s="17">
        <f>SUM(AD161*$D161*$E161*$F161*$H161*$AE$8)</f>
        <v>0</v>
      </c>
      <c r="AF161" s="16">
        <v>0</v>
      </c>
      <c r="AG161" s="17">
        <f>AF161*$D161*$E161*$F161*$I161*$AG$8</f>
        <v>0</v>
      </c>
      <c r="AH161" s="16">
        <v>0</v>
      </c>
      <c r="AI161" s="17">
        <f>AH161*$D161*$E161*$F161*$I161*$AI$8</f>
        <v>0</v>
      </c>
      <c r="AJ161" s="21"/>
      <c r="AK161" s="17">
        <f>SUM(AJ161*$D161*$E161*$F161*$H161*$AK$8)</f>
        <v>0</v>
      </c>
      <c r="AL161" s="16"/>
      <c r="AM161" s="19">
        <f>SUM(AL161*$D161*$E161*$F161*$H161*$AM$8)</f>
        <v>0</v>
      </c>
      <c r="AN161" s="18">
        <v>0</v>
      </c>
      <c r="AO161" s="17">
        <f>SUM(AN161*$D161*$E161*$F161*$H161*$AO$8)</f>
        <v>0</v>
      </c>
      <c r="AP161" s="18">
        <v>0</v>
      </c>
      <c r="AQ161" s="17">
        <f>SUM(AP161*$D161*$E161*$F161*$H161*$AQ$8)</f>
        <v>0</v>
      </c>
      <c r="AR161" s="18"/>
      <c r="AS161" s="17">
        <f>SUM(AR161*$D161*$E161*$F161*$H161*$AS$8)</f>
        <v>0</v>
      </c>
      <c r="AT161" s="18"/>
      <c r="AU161" s="17">
        <f>SUM(AT161*$D161*$E161*$F161*$H161*$AU$8)</f>
        <v>0</v>
      </c>
      <c r="AV161" s="18"/>
      <c r="AW161" s="17">
        <f>SUM(AV161*$D161*$E161*$F161*$H161*$AW$8)</f>
        <v>0</v>
      </c>
      <c r="AX161" s="16">
        <v>0</v>
      </c>
      <c r="AY161" s="17">
        <f>SUM(AX161*$D161*$E161*$F161*$H161*$AY$8)</f>
        <v>0</v>
      </c>
      <c r="AZ161" s="18">
        <v>0</v>
      </c>
      <c r="BA161" s="17">
        <f>SUM(AZ161*$D161*$E161*$F161*$H161*$BA$8)</f>
        <v>0</v>
      </c>
      <c r="BB161" s="18">
        <v>0</v>
      </c>
      <c r="BC161" s="17">
        <f>SUM(BB161*$D161*$E161*$F161*$H161*$BC$8)</f>
        <v>0</v>
      </c>
      <c r="BD161" s="18">
        <v>0</v>
      </c>
      <c r="BE161" s="17">
        <f>SUM(BD161*$D161*$E161*$F161*$H161*$BE$8)</f>
        <v>0</v>
      </c>
      <c r="BF161" s="18">
        <v>0</v>
      </c>
      <c r="BG161" s="17">
        <f>SUM(BF161*$D161*$E161*$F161*$H161*$BG$8)</f>
        <v>0</v>
      </c>
      <c r="BH161" s="18"/>
      <c r="BI161" s="17">
        <f>SUM(BH161*$D161*$E161*$F161*$H161*$BI$8)</f>
        <v>0</v>
      </c>
      <c r="BJ161" s="18">
        <v>0</v>
      </c>
      <c r="BK161" s="17">
        <f>BJ161*$D161*$E161*$F161*$I161*$BK$8</f>
        <v>0</v>
      </c>
      <c r="BL161" s="16">
        <v>0</v>
      </c>
      <c r="BM161" s="17">
        <f>BL161*$D161*$E161*$F161*$I161*$BM$8</f>
        <v>0</v>
      </c>
      <c r="BN161" s="32">
        <v>0</v>
      </c>
      <c r="BO161" s="17">
        <f>BN161*$D161*$E161*$F161*$I161*$BO$8</f>
        <v>0</v>
      </c>
      <c r="BP161" s="22">
        <v>20</v>
      </c>
      <c r="BQ161" s="17">
        <f>BP161*$D161*$E161*$F161*$I161*$BQ$8</f>
        <v>601735.67999999993</v>
      </c>
      <c r="BR161" s="16">
        <v>0</v>
      </c>
      <c r="BS161" s="17">
        <f>BR161*$D161*$E161*$F161*$I161*$BS$8</f>
        <v>0</v>
      </c>
      <c r="BT161" s="20"/>
      <c r="BU161" s="17">
        <f>BT161*$D161*$E161*$F161*$I161*$BU$8</f>
        <v>0</v>
      </c>
      <c r="BV161" s="18">
        <v>0</v>
      </c>
      <c r="BW161" s="17">
        <f>BV161*$D161*$E161*$F161*$I161*$BW$8</f>
        <v>0</v>
      </c>
      <c r="BX161" s="16"/>
      <c r="BY161" s="17">
        <f>BX161*$D161*$E161*$F161*$I161*$BY$8</f>
        <v>0</v>
      </c>
      <c r="BZ161" s="18">
        <v>0</v>
      </c>
      <c r="CA161" s="17">
        <f>BZ161*$D161*$E161*$F161*$I161*$CA$8</f>
        <v>0</v>
      </c>
      <c r="CB161" s="18">
        <v>0</v>
      </c>
      <c r="CC161" s="17">
        <f>CB161*$D161*$E161*$F161*$I161*$CC$8</f>
        <v>0</v>
      </c>
      <c r="CD161" s="18">
        <v>0</v>
      </c>
      <c r="CE161" s="17">
        <f>CD161*$D161*$E161*$F161*$I161*$CE$8</f>
        <v>0</v>
      </c>
      <c r="CF161" s="18">
        <v>0</v>
      </c>
      <c r="CG161" s="17">
        <f>CF161*$D161*$E161*$F161*$I161*$CG$8</f>
        <v>0</v>
      </c>
      <c r="CH161" s="18"/>
      <c r="CI161" s="17">
        <f>CH161*$D161*$E161*$F161*$I161*$CI$8</f>
        <v>0</v>
      </c>
      <c r="CJ161" s="16"/>
      <c r="CK161" s="17">
        <f>CJ161*$D161*$E161*$F161*$I161*$CK$8</f>
        <v>0</v>
      </c>
      <c r="CL161" s="18">
        <v>0</v>
      </c>
      <c r="CM161" s="17">
        <f>CL161*$D161*$E161*$F161*$I161*$CM$8</f>
        <v>0</v>
      </c>
      <c r="CN161" s="16">
        <v>0</v>
      </c>
      <c r="CO161" s="17">
        <f>CN161*$D161*$E161*$F161*$J161*$CO$8</f>
        <v>0</v>
      </c>
      <c r="CP161" s="18">
        <v>0</v>
      </c>
      <c r="CQ161" s="17">
        <f>CP161*$D161*$E161*$F161*$K161*$CQ$8</f>
        <v>0</v>
      </c>
      <c r="CR161" s="17"/>
      <c r="CS161" s="17">
        <f>CR161*D161*E161*F161</f>
        <v>0</v>
      </c>
      <c r="CT161" s="62">
        <f t="shared" si="643"/>
        <v>24</v>
      </c>
      <c r="CU161" s="62">
        <f t="shared" si="643"/>
        <v>702024.96</v>
      </c>
      <c r="CV161" s="61">
        <f>SUM(CT161*F161)</f>
        <v>24</v>
      </c>
    </row>
    <row r="162" spans="1:100" x14ac:dyDescent="0.25">
      <c r="A162" s="30">
        <v>35</v>
      </c>
      <c r="B162" s="30"/>
      <c r="C162" s="75" t="s">
        <v>272</v>
      </c>
      <c r="D162" s="77">
        <v>11480</v>
      </c>
      <c r="E162" s="46">
        <v>1.23</v>
      </c>
      <c r="F162" s="40">
        <v>1</v>
      </c>
      <c r="G162" s="40"/>
      <c r="H162" s="77">
        <v>1.4</v>
      </c>
      <c r="I162" s="77">
        <v>1.68</v>
      </c>
      <c r="J162" s="77">
        <v>2.23</v>
      </c>
      <c r="K162" s="77">
        <v>2.57</v>
      </c>
      <c r="L162" s="24">
        <f t="shared" ref="L162" si="644">SUM(L163:L166)</f>
        <v>97</v>
      </c>
      <c r="M162" s="24">
        <f>SUM(M163:M166)</f>
        <v>2097396</v>
      </c>
      <c r="N162" s="24">
        <f t="shared" ref="N162:BR162" si="645">SUM(N163:N166)</f>
        <v>0</v>
      </c>
      <c r="O162" s="24">
        <f t="shared" si="645"/>
        <v>0</v>
      </c>
      <c r="P162" s="24">
        <f t="shared" si="645"/>
        <v>0</v>
      </c>
      <c r="Q162" s="24">
        <f>SUM(Q163:Q166)</f>
        <v>0</v>
      </c>
      <c r="R162" s="64">
        <f t="shared" ref="R162" si="646">SUM(R163:R166)</f>
        <v>0</v>
      </c>
      <c r="S162" s="24">
        <f>SUM(S163:S166)</f>
        <v>0</v>
      </c>
      <c r="T162" s="24">
        <f t="shared" ref="T162" si="647">SUM(T163:T166)</f>
        <v>0</v>
      </c>
      <c r="U162" s="24">
        <f>SUM(U163:U166)</f>
        <v>0</v>
      </c>
      <c r="V162" s="64">
        <f t="shared" ref="V162" si="648">SUM(V163:V166)</f>
        <v>0</v>
      </c>
      <c r="W162" s="64">
        <f>SUM(W163:W166)</f>
        <v>0</v>
      </c>
      <c r="X162" s="24">
        <f t="shared" ref="X162" si="649">SUM(X163:X166)</f>
        <v>0</v>
      </c>
      <c r="Y162" s="24">
        <f t="shared" si="645"/>
        <v>0</v>
      </c>
      <c r="Z162" s="24">
        <f t="shared" si="645"/>
        <v>0</v>
      </c>
      <c r="AA162" s="24">
        <f t="shared" si="645"/>
        <v>0</v>
      </c>
      <c r="AB162" s="24">
        <f t="shared" si="645"/>
        <v>0</v>
      </c>
      <c r="AC162" s="24">
        <f t="shared" si="645"/>
        <v>0</v>
      </c>
      <c r="AD162" s="24">
        <f t="shared" si="645"/>
        <v>0</v>
      </c>
      <c r="AE162" s="24">
        <f>SUM(AE163:AE166)</f>
        <v>0</v>
      </c>
      <c r="AF162" s="64">
        <f t="shared" ref="AF162" si="650">SUM(AF163:AF166)</f>
        <v>0</v>
      </c>
      <c r="AG162" s="24">
        <f t="shared" si="645"/>
        <v>0</v>
      </c>
      <c r="AH162" s="48">
        <f t="shared" si="645"/>
        <v>7</v>
      </c>
      <c r="AI162" s="47">
        <f t="shared" si="645"/>
        <v>145805.18400000001</v>
      </c>
      <c r="AJ162" s="48">
        <v>0</v>
      </c>
      <c r="AK162" s="47">
        <f t="shared" si="645"/>
        <v>0</v>
      </c>
      <c r="AL162" s="48">
        <f t="shared" si="645"/>
        <v>0</v>
      </c>
      <c r="AM162" s="48">
        <f>SUM(AM163:AM166)</f>
        <v>0</v>
      </c>
      <c r="AN162" s="47">
        <f t="shared" ref="AN162" si="651">SUM(AN163:AN166)</f>
        <v>0</v>
      </c>
      <c r="AO162" s="47">
        <f t="shared" si="645"/>
        <v>0</v>
      </c>
      <c r="AP162" s="47">
        <f t="shared" si="645"/>
        <v>0</v>
      </c>
      <c r="AQ162" s="47">
        <f>SUM(AQ163:AQ166)</f>
        <v>0</v>
      </c>
      <c r="AR162" s="47">
        <f t="shared" ref="AR162" si="652">SUM(AR163:AR166)</f>
        <v>0</v>
      </c>
      <c r="AS162" s="47">
        <f>SUM(AS163:AS166)</f>
        <v>0</v>
      </c>
      <c r="AT162" s="47">
        <f t="shared" ref="AT162" si="653">SUM(AT163:AT166)</f>
        <v>0</v>
      </c>
      <c r="AU162" s="47">
        <f>SUM(AU163:AU166)</f>
        <v>0</v>
      </c>
      <c r="AV162" s="47">
        <f t="shared" ref="AV162" si="654">SUM(AV163:AV166)</f>
        <v>9</v>
      </c>
      <c r="AW162" s="47">
        <f>SUM(AW163:AW166)</f>
        <v>156219.84</v>
      </c>
      <c r="AX162" s="48">
        <f>SUM(AX163:AX166)</f>
        <v>15</v>
      </c>
      <c r="AY162" s="47">
        <f>SUM(AY163:AY166)</f>
        <v>260366.4</v>
      </c>
      <c r="AZ162" s="47">
        <f>SUM(AZ163:AZ166)</f>
        <v>4</v>
      </c>
      <c r="BA162" s="47">
        <f>SUM(BA163:BA166)</f>
        <v>69431.040000000008</v>
      </c>
      <c r="BB162" s="47">
        <f t="shared" ref="BB162" si="655">SUM(BB163:BB166)</f>
        <v>50</v>
      </c>
      <c r="BC162" s="47">
        <f>SUM(BC163:BC166)</f>
        <v>867888</v>
      </c>
      <c r="BD162" s="47">
        <f t="shared" ref="BD162" si="656">SUM(BD163:BD166)</f>
        <v>0</v>
      </c>
      <c r="BE162" s="47">
        <f>SUM(BE163:BE166)</f>
        <v>0</v>
      </c>
      <c r="BF162" s="47">
        <f t="shared" ref="BF162" si="657">SUM(BF163:BF166)</f>
        <v>0</v>
      </c>
      <c r="BG162" s="47">
        <f>SUM(BG163:BG166)</f>
        <v>0</v>
      </c>
      <c r="BH162" s="47">
        <f>SUM(BH163:BH166)</f>
        <v>17</v>
      </c>
      <c r="BI162" s="47">
        <f>SUM(BI163:BI166)</f>
        <v>295081.92</v>
      </c>
      <c r="BJ162" s="47">
        <f t="shared" ref="BJ162" si="658">SUM(BJ163:BJ166)</f>
        <v>0</v>
      </c>
      <c r="BK162" s="47">
        <f t="shared" si="645"/>
        <v>0</v>
      </c>
      <c r="BL162" s="48">
        <f t="shared" si="645"/>
        <v>0</v>
      </c>
      <c r="BM162" s="47">
        <f>SUM(BM163:BM166)</f>
        <v>0</v>
      </c>
      <c r="BN162" s="47">
        <f t="shared" ref="BN162" si="659">SUM(BN163:BN166)</f>
        <v>0</v>
      </c>
      <c r="BO162" s="47">
        <f>SUM(BO163:BO166)</f>
        <v>0</v>
      </c>
      <c r="BP162" s="47">
        <f t="shared" ref="BP162" si="660">SUM(BP163:BP166)</f>
        <v>11</v>
      </c>
      <c r="BQ162" s="47">
        <f t="shared" si="645"/>
        <v>286403.03999999998</v>
      </c>
      <c r="BR162" s="48">
        <f t="shared" si="645"/>
        <v>0</v>
      </c>
      <c r="BS162" s="47">
        <f>SUM(BS163:BS166)</f>
        <v>0</v>
      </c>
      <c r="BT162" s="47">
        <f t="shared" ref="BT162:BX162" si="661">SUM(BT163:BT166)</f>
        <v>24</v>
      </c>
      <c r="BU162" s="47">
        <f t="shared" si="661"/>
        <v>499903.48800000001</v>
      </c>
      <c r="BV162" s="47">
        <f t="shared" si="661"/>
        <v>61</v>
      </c>
      <c r="BW162" s="47">
        <f t="shared" si="661"/>
        <v>1276952.544</v>
      </c>
      <c r="BX162" s="48">
        <f t="shared" si="661"/>
        <v>0</v>
      </c>
      <c r="BY162" s="47">
        <f>SUM(BY163:BY166)</f>
        <v>0</v>
      </c>
      <c r="BZ162" s="47">
        <f>SUM(BZ163:BZ166)</f>
        <v>17</v>
      </c>
      <c r="CA162" s="47">
        <f>SUM(CA163:CA166)</f>
        <v>354098.304</v>
      </c>
      <c r="CB162" s="47">
        <f t="shared" ref="CB162:CU162" si="662">SUM(CB163:CB166)</f>
        <v>0</v>
      </c>
      <c r="CC162" s="47">
        <f t="shared" si="662"/>
        <v>0</v>
      </c>
      <c r="CD162" s="47">
        <f t="shared" si="662"/>
        <v>68</v>
      </c>
      <c r="CE162" s="47">
        <f t="shared" si="662"/>
        <v>1543683.456</v>
      </c>
      <c r="CF162" s="47">
        <f t="shared" si="662"/>
        <v>7</v>
      </c>
      <c r="CG162" s="47">
        <f t="shared" si="662"/>
        <v>145805.18400000001</v>
      </c>
      <c r="CH162" s="47">
        <f t="shared" si="662"/>
        <v>10</v>
      </c>
      <c r="CI162" s="47">
        <f t="shared" si="662"/>
        <v>208293.12000000002</v>
      </c>
      <c r="CJ162" s="48">
        <f t="shared" si="662"/>
        <v>45</v>
      </c>
      <c r="CK162" s="47">
        <f t="shared" si="662"/>
        <v>937319.03999999992</v>
      </c>
      <c r="CL162" s="47">
        <f t="shared" si="662"/>
        <v>1</v>
      </c>
      <c r="CM162" s="47">
        <f t="shared" si="662"/>
        <v>20829.312000000002</v>
      </c>
      <c r="CN162" s="48">
        <v>1</v>
      </c>
      <c r="CO162" s="47">
        <f t="shared" si="662"/>
        <v>27648.432000000004</v>
      </c>
      <c r="CP162" s="47">
        <f t="shared" si="662"/>
        <v>20</v>
      </c>
      <c r="CQ162" s="47">
        <f t="shared" si="662"/>
        <v>637277.76</v>
      </c>
      <c r="CR162" s="47">
        <f t="shared" si="662"/>
        <v>0</v>
      </c>
      <c r="CS162" s="47">
        <f t="shared" si="662"/>
        <v>0</v>
      </c>
      <c r="CT162" s="47">
        <f t="shared" si="662"/>
        <v>464</v>
      </c>
      <c r="CU162" s="47">
        <f t="shared" si="662"/>
        <v>9830402.0639999993</v>
      </c>
      <c r="CV162" s="61"/>
    </row>
    <row r="163" spans="1:100" x14ac:dyDescent="0.25">
      <c r="A163" s="30"/>
      <c r="B163" s="30">
        <v>114</v>
      </c>
      <c r="C163" s="84" t="s">
        <v>273</v>
      </c>
      <c r="D163" s="77">
        <v>11480</v>
      </c>
      <c r="E163" s="15">
        <v>1.08</v>
      </c>
      <c r="F163" s="31">
        <v>1</v>
      </c>
      <c r="G163" s="31"/>
      <c r="H163" s="77">
        <v>1.4</v>
      </c>
      <c r="I163" s="77">
        <v>1.68</v>
      </c>
      <c r="J163" s="77">
        <v>2.23</v>
      </c>
      <c r="K163" s="77">
        <v>2.57</v>
      </c>
      <c r="L163" s="18">
        <v>19</v>
      </c>
      <c r="M163" s="17">
        <f>SUM(L163*$D163*$E163*$F163*$H163*$M$8)</f>
        <v>329797.44</v>
      </c>
      <c r="N163" s="18">
        <v>0</v>
      </c>
      <c r="O163" s="17">
        <f t="shared" si="573"/>
        <v>0</v>
      </c>
      <c r="P163" s="18">
        <v>0</v>
      </c>
      <c r="Q163" s="17">
        <f>SUM(P163*$D163*$E163*$F163*$H163*$Q$8)</f>
        <v>0</v>
      </c>
      <c r="R163" s="16">
        <v>0</v>
      </c>
      <c r="S163" s="17">
        <f>SUM(R163*$D163*$E163*$F163*$H163*$S$8)</f>
        <v>0</v>
      </c>
      <c r="T163" s="18">
        <v>0</v>
      </c>
      <c r="U163" s="17">
        <f>SUM(T163*$D163*$E163*$F163*$H163*$U$8)</f>
        <v>0</v>
      </c>
      <c r="V163" s="16"/>
      <c r="W163" s="19">
        <f>SUM(V163*$D163*$E163*$F163*$H163*$W$8)</f>
        <v>0</v>
      </c>
      <c r="X163" s="78"/>
      <c r="Y163" s="17">
        <f t="shared" si="574"/>
        <v>0</v>
      </c>
      <c r="Z163" s="18">
        <v>0</v>
      </c>
      <c r="AA163" s="17">
        <f>SUM(Z163*$D163*$E163*$F163*$H163*$AA$8)</f>
        <v>0</v>
      </c>
      <c r="AB163" s="18">
        <v>0</v>
      </c>
      <c r="AC163" s="17">
        <f>SUM(AB163*$D163*$E163*$F163*$H163*$AC$8)</f>
        <v>0</v>
      </c>
      <c r="AD163" s="18"/>
      <c r="AE163" s="17">
        <f>SUM(AD163*$D163*$E163*$F163*$H163*$AE$8)</f>
        <v>0</v>
      </c>
      <c r="AF163" s="16">
        <v>0</v>
      </c>
      <c r="AG163" s="17">
        <f>AF163*$D163*$E163*$F163*$I163*$AG$8</f>
        <v>0</v>
      </c>
      <c r="AH163" s="20">
        <v>7</v>
      </c>
      <c r="AI163" s="17">
        <f>AH163*$D163*$E163*$F163*$I163*$AI$8</f>
        <v>145805.18400000001</v>
      </c>
      <c r="AJ163" s="21"/>
      <c r="AK163" s="17">
        <f>SUM(AJ163*$D163*$E163*$F163*$H163*$AK$8)</f>
        <v>0</v>
      </c>
      <c r="AL163" s="16"/>
      <c r="AM163" s="19">
        <f>SUM(AL163*$D163*$E163*$F163*$H163*$AM$8)</f>
        <v>0</v>
      </c>
      <c r="AN163" s="18">
        <v>0</v>
      </c>
      <c r="AO163" s="17">
        <f>SUM(AN163*$D163*$E163*$F163*$H163*$AO$8)</f>
        <v>0</v>
      </c>
      <c r="AP163" s="18">
        <v>0</v>
      </c>
      <c r="AQ163" s="17">
        <f>SUM(AP163*$D163*$E163*$F163*$H163*$AQ$8)</f>
        <v>0</v>
      </c>
      <c r="AR163" s="18"/>
      <c r="AS163" s="17">
        <f>SUM(AR163*$D163*$E163*$F163*$H163*$AS$8)</f>
        <v>0</v>
      </c>
      <c r="AT163" s="18"/>
      <c r="AU163" s="17">
        <f>SUM(AT163*$D163*$E163*$F163*$H163*$AU$8)</f>
        <v>0</v>
      </c>
      <c r="AV163" s="18">
        <v>9</v>
      </c>
      <c r="AW163" s="17">
        <f>SUM(AV163*$D163*$E163*$F163*$H163*$AW$8)</f>
        <v>156219.84</v>
      </c>
      <c r="AX163" s="16">
        <v>15</v>
      </c>
      <c r="AY163" s="17">
        <f>SUM(AX163*$D163*$E163*$F163*$H163*$AY$8)</f>
        <v>260366.4</v>
      </c>
      <c r="AZ163" s="18">
        <v>4</v>
      </c>
      <c r="BA163" s="17">
        <f>SUM(AZ163*$D163*$E163*$F163*$H163*$BA$8)</f>
        <v>69431.040000000008</v>
      </c>
      <c r="BB163" s="18">
        <v>50</v>
      </c>
      <c r="BC163" s="17">
        <f>SUM(BB163*$D163*$E163*$F163*$H163*$BC$8)</f>
        <v>867888</v>
      </c>
      <c r="BD163" s="18">
        <v>0</v>
      </c>
      <c r="BE163" s="17">
        <f>SUM(BD163*$D163*$E163*$F163*$H163*$BE$8)</f>
        <v>0</v>
      </c>
      <c r="BF163" s="18"/>
      <c r="BG163" s="17">
        <f>SUM(BF163*$D163*$E163*$F163*$H163*$BG$8)</f>
        <v>0</v>
      </c>
      <c r="BH163" s="18">
        <v>17</v>
      </c>
      <c r="BI163" s="17">
        <f>SUM(BH163*$D163*$E163*$F163*$H163*$BI$8)</f>
        <v>295081.92</v>
      </c>
      <c r="BJ163" s="18">
        <v>0</v>
      </c>
      <c r="BK163" s="17">
        <f>BJ163*$D163*$E163*$F163*$I163*$BK$8</f>
        <v>0</v>
      </c>
      <c r="BL163" s="16">
        <v>0</v>
      </c>
      <c r="BM163" s="17">
        <f>BL163*$D163*$E163*$F163*$I163*$BM$8</f>
        <v>0</v>
      </c>
      <c r="BN163" s="32"/>
      <c r="BO163" s="17">
        <f>BN163*$D163*$E163*$F163*$I163*$BO$8</f>
        <v>0</v>
      </c>
      <c r="BP163" s="18">
        <v>2</v>
      </c>
      <c r="BQ163" s="17">
        <f>BP163*$D163*$E163*$F163*$I163*$BQ$8</f>
        <v>41658.624000000003</v>
      </c>
      <c r="BR163" s="16">
        <v>0</v>
      </c>
      <c r="BS163" s="17">
        <f>BR163*$D163*$E163*$F163*$I163*$BS$8</f>
        <v>0</v>
      </c>
      <c r="BT163" s="20">
        <v>24</v>
      </c>
      <c r="BU163" s="17">
        <f>BT163*$D163*$E163*$F163*$I163*$BU$8</f>
        <v>499903.48800000001</v>
      </c>
      <c r="BV163" s="18">
        <v>60</v>
      </c>
      <c r="BW163" s="17">
        <f>BV163*$D163*$E163*$F163*$I163*$BW$8</f>
        <v>1249758.72</v>
      </c>
      <c r="BX163" s="20"/>
      <c r="BY163" s="17">
        <f>BX163*$D163*$E163*$F163*$I163*$BY$8</f>
        <v>0</v>
      </c>
      <c r="BZ163" s="22">
        <v>17</v>
      </c>
      <c r="CA163" s="17">
        <f>BZ163*$D163*$E163*$F163*$I163*$CA$8</f>
        <v>354098.304</v>
      </c>
      <c r="CB163" s="18"/>
      <c r="CC163" s="17">
        <f>CB163*$D163*$E163*$F163*$I163*$CC$8</f>
        <v>0</v>
      </c>
      <c r="CD163" s="18">
        <v>48</v>
      </c>
      <c r="CE163" s="17">
        <f>CD163*$D163*$E163*$F163*$I163*$CE$8</f>
        <v>999806.97600000002</v>
      </c>
      <c r="CF163" s="22">
        <v>7</v>
      </c>
      <c r="CG163" s="17">
        <f>CF163*$D163*$E163*$F163*$I163*$CG$8</f>
        <v>145805.18400000001</v>
      </c>
      <c r="CH163" s="22">
        <v>10</v>
      </c>
      <c r="CI163" s="17">
        <f>CH163*$D163*$E163*$F163*$I163*$CI$8</f>
        <v>208293.12000000002</v>
      </c>
      <c r="CJ163" s="16">
        <v>45</v>
      </c>
      <c r="CK163" s="17">
        <f>CJ163*$D163*$E163*$F163*$I163*$CK$8</f>
        <v>937319.03999999992</v>
      </c>
      <c r="CL163" s="18">
        <v>1</v>
      </c>
      <c r="CM163" s="17">
        <f>CL163*$D163*$E163*$F163*$I163*$CM$8</f>
        <v>20829.312000000002</v>
      </c>
      <c r="CN163" s="20">
        <v>1</v>
      </c>
      <c r="CO163" s="17">
        <f>CN163*$D163*$E163*$F163*$J163*$CO$8</f>
        <v>27648.432000000004</v>
      </c>
      <c r="CP163" s="22">
        <v>20</v>
      </c>
      <c r="CQ163" s="17">
        <f>CP163*$D163*$E163*$F163*$K163*$CQ$8</f>
        <v>637277.76</v>
      </c>
      <c r="CR163" s="17"/>
      <c r="CS163" s="17">
        <f>CR163*D163*E163*F163</f>
        <v>0</v>
      </c>
      <c r="CT163" s="62">
        <f t="shared" ref="CT163:CU166" si="663">SUM(N163+L163+X163+P163+R163+Z163+V163+T163+AB163+AF163+AD163+AH163+AJ163+AN163+BJ163+BP163+AL163+AX163+AZ163+CB163+CD163+BZ163+CF163+CH163+BT163+BV163+AP163+AR163+AT163+AV163+BL163+BN163+BR163+BB163+BD163+BF163+BH163+BX163+CJ163+CL163+CN163+CP163+CR163)</f>
        <v>356</v>
      </c>
      <c r="CU163" s="62">
        <f t="shared" si="663"/>
        <v>7246988.784</v>
      </c>
      <c r="CV163" s="61">
        <f>SUM(CT163*F163)</f>
        <v>356</v>
      </c>
    </row>
    <row r="164" spans="1:100" ht="105" x14ac:dyDescent="0.25">
      <c r="A164" s="30"/>
      <c r="B164" s="30">
        <v>115</v>
      </c>
      <c r="C164" s="84" t="s">
        <v>274</v>
      </c>
      <c r="D164" s="77">
        <v>11480</v>
      </c>
      <c r="E164" s="15">
        <v>1.41</v>
      </c>
      <c r="F164" s="31">
        <v>1</v>
      </c>
      <c r="G164" s="31"/>
      <c r="H164" s="77">
        <v>1.4</v>
      </c>
      <c r="I164" s="77">
        <v>1.68</v>
      </c>
      <c r="J164" s="77">
        <v>2.23</v>
      </c>
      <c r="K164" s="77">
        <v>2.57</v>
      </c>
      <c r="L164" s="18">
        <v>78</v>
      </c>
      <c r="M164" s="17">
        <f>SUM(L164*$D164*$E164*$F164*$H164*$M$8)</f>
        <v>1767598.5599999998</v>
      </c>
      <c r="N164" s="18">
        <v>0</v>
      </c>
      <c r="O164" s="17">
        <f t="shared" si="573"/>
        <v>0</v>
      </c>
      <c r="P164" s="18">
        <v>0</v>
      </c>
      <c r="Q164" s="17">
        <f>SUM(P164*$D164*$E164*$F164*$H164*$Q$8)</f>
        <v>0</v>
      </c>
      <c r="R164" s="16">
        <v>0</v>
      </c>
      <c r="S164" s="17">
        <f>SUM(R164*$D164*$E164*$F164*$H164*$S$8)</f>
        <v>0</v>
      </c>
      <c r="T164" s="18"/>
      <c r="U164" s="17">
        <f>SUM(T164*$D164*$E164*$F164*$H164*$U$8)</f>
        <v>0</v>
      </c>
      <c r="V164" s="16"/>
      <c r="W164" s="19">
        <f>SUM(V164*$D164*$E164*$F164*$H164*$W$8)</f>
        <v>0</v>
      </c>
      <c r="X164" s="78"/>
      <c r="Y164" s="17">
        <f t="shared" si="574"/>
        <v>0</v>
      </c>
      <c r="Z164" s="18"/>
      <c r="AA164" s="17">
        <f>SUM(Z164*$D164*$E164*$F164*$H164*$AA$8)</f>
        <v>0</v>
      </c>
      <c r="AB164" s="18">
        <v>0</v>
      </c>
      <c r="AC164" s="17">
        <f>SUM(AB164*$D164*$E164*$F164*$H164*$AC$8)</f>
        <v>0</v>
      </c>
      <c r="AD164" s="18"/>
      <c r="AE164" s="17">
        <f>SUM(AD164*$D164*$E164*$F164*$H164*$AE$8)</f>
        <v>0</v>
      </c>
      <c r="AF164" s="16">
        <v>0</v>
      </c>
      <c r="AG164" s="17">
        <f>AF164*$D164*$E164*$F164*$I164*$AG$8</f>
        <v>0</v>
      </c>
      <c r="AH164" s="16"/>
      <c r="AI164" s="17">
        <f>AH164*$D164*$E164*$F164*$I164*$AI$8</f>
        <v>0</v>
      </c>
      <c r="AJ164" s="21"/>
      <c r="AK164" s="17">
        <f>SUM(AJ164*$D164*$E164*$F164*$H164*$AK$8)</f>
        <v>0</v>
      </c>
      <c r="AL164" s="16"/>
      <c r="AM164" s="19">
        <f>SUM(AL164*$D164*$E164*$F164*$H164*$AM$8)</f>
        <v>0</v>
      </c>
      <c r="AN164" s="18">
        <v>0</v>
      </c>
      <c r="AO164" s="17">
        <f>SUM(AN164*$D164*$E164*$F164*$H164*$AO$8)</f>
        <v>0</v>
      </c>
      <c r="AP164" s="18">
        <v>0</v>
      </c>
      <c r="AQ164" s="17">
        <f>SUM(AP164*$D164*$E164*$F164*$H164*$AQ$8)</f>
        <v>0</v>
      </c>
      <c r="AR164" s="18"/>
      <c r="AS164" s="17">
        <f>SUM(AR164*$D164*$E164*$F164*$H164*$AS$8)</f>
        <v>0</v>
      </c>
      <c r="AT164" s="18"/>
      <c r="AU164" s="17">
        <f>SUM(AT164*$D164*$E164*$F164*$H164*$AU$8)</f>
        <v>0</v>
      </c>
      <c r="AV164" s="18"/>
      <c r="AW164" s="17">
        <f>SUM(AV164*$D164*$E164*$F164*$H164*$AW$8)</f>
        <v>0</v>
      </c>
      <c r="AX164" s="16">
        <v>0</v>
      </c>
      <c r="AY164" s="17">
        <f>SUM(AX164*$D164*$E164*$F164*$H164*$AY$8)</f>
        <v>0</v>
      </c>
      <c r="AZ164" s="18">
        <v>0</v>
      </c>
      <c r="BA164" s="17">
        <f>SUM(AZ164*$D164*$E164*$F164*$H164*$BA$8)</f>
        <v>0</v>
      </c>
      <c r="BB164" s="18">
        <v>0</v>
      </c>
      <c r="BC164" s="17">
        <f>SUM(BB164*$D164*$E164*$F164*$H164*$BC$8)</f>
        <v>0</v>
      </c>
      <c r="BD164" s="18">
        <v>0</v>
      </c>
      <c r="BE164" s="17">
        <f>SUM(BD164*$D164*$E164*$F164*$H164*$BE$8)</f>
        <v>0</v>
      </c>
      <c r="BF164" s="18">
        <v>0</v>
      </c>
      <c r="BG164" s="17">
        <f>SUM(BF164*$D164*$E164*$F164*$H164*$BG$8)</f>
        <v>0</v>
      </c>
      <c r="BH164" s="18"/>
      <c r="BI164" s="17">
        <f>SUM(BH164*$D164*$E164*$F164*$H164*$BI$8)</f>
        <v>0</v>
      </c>
      <c r="BJ164" s="18">
        <v>0</v>
      </c>
      <c r="BK164" s="17">
        <f>BJ164*$D164*$E164*$F164*$I164*$BK$8</f>
        <v>0</v>
      </c>
      <c r="BL164" s="20"/>
      <c r="BM164" s="17">
        <f>BL164*$D164*$E164*$F164*$I164*$BM$8</f>
        <v>0</v>
      </c>
      <c r="BN164" s="32"/>
      <c r="BO164" s="17">
        <f>BN164*$D164*$E164*$F164*$I164*$BO$8</f>
        <v>0</v>
      </c>
      <c r="BP164" s="22">
        <v>9</v>
      </c>
      <c r="BQ164" s="17">
        <f>BP164*$D164*$E164*$F164*$I164*$BQ$8</f>
        <v>244744.41599999997</v>
      </c>
      <c r="BR164" s="16"/>
      <c r="BS164" s="17">
        <f>BR164*$D164*$E164*$F164*$I164*$BS$8</f>
        <v>0</v>
      </c>
      <c r="BT164" s="16">
        <v>0</v>
      </c>
      <c r="BU164" s="17">
        <f>BT164*$D164*$E164*$F164*$I164*$BU$8</f>
        <v>0</v>
      </c>
      <c r="BV164" s="18">
        <v>1</v>
      </c>
      <c r="BW164" s="17">
        <f>BV164*$D164*$E164*$F164*$I164*$BW$8</f>
        <v>27193.823999999997</v>
      </c>
      <c r="BX164" s="16"/>
      <c r="BY164" s="17">
        <f>BX164*$D164*$E164*$F164*$I164*$BY$8</f>
        <v>0</v>
      </c>
      <c r="BZ164" s="18">
        <v>0</v>
      </c>
      <c r="CA164" s="17">
        <f>BZ164*$D164*$E164*$F164*$I164*$CA$8</f>
        <v>0</v>
      </c>
      <c r="CB164" s="18"/>
      <c r="CC164" s="17">
        <f>CB164*$D164*$E164*$F164*$I164*$CC$8</f>
        <v>0</v>
      </c>
      <c r="CD164" s="18">
        <v>20</v>
      </c>
      <c r="CE164" s="17">
        <f>CD164*$D164*$E164*$F164*$I164*$CE$8</f>
        <v>543876.48</v>
      </c>
      <c r="CF164" s="18"/>
      <c r="CG164" s="17">
        <f>CF164*$D164*$E164*$F164*$I164*$CG$8</f>
        <v>0</v>
      </c>
      <c r="CH164" s="18"/>
      <c r="CI164" s="17">
        <f>CH164*$D164*$E164*$F164*$I164*$CI$8</f>
        <v>0</v>
      </c>
      <c r="CJ164" s="16"/>
      <c r="CK164" s="17">
        <f>CJ164*$D164*$E164*$F164*$I164*$CK$8</f>
        <v>0</v>
      </c>
      <c r="CL164" s="18">
        <v>0</v>
      </c>
      <c r="CM164" s="17">
        <f>CL164*$D164*$E164*$F164*$I164*$CM$8</f>
        <v>0</v>
      </c>
      <c r="CN164" s="16">
        <v>0</v>
      </c>
      <c r="CO164" s="17">
        <f>CN164*$D164*$E164*$F164*$J164*$CO$8</f>
        <v>0</v>
      </c>
      <c r="CP164" s="18"/>
      <c r="CQ164" s="17">
        <f>CP164*$D164*$E164*$F164*$K164*$CQ$8</f>
        <v>0</v>
      </c>
      <c r="CR164" s="17"/>
      <c r="CS164" s="17">
        <f>CR164*D164*E164*F164</f>
        <v>0</v>
      </c>
      <c r="CT164" s="62">
        <f t="shared" si="663"/>
        <v>108</v>
      </c>
      <c r="CU164" s="62">
        <f t="shared" si="663"/>
        <v>2583413.2799999998</v>
      </c>
      <c r="CV164" s="61">
        <f>SUM(CT164*F164)</f>
        <v>108</v>
      </c>
    </row>
    <row r="165" spans="1:100" x14ac:dyDescent="0.25">
      <c r="A165" s="30"/>
      <c r="B165" s="30">
        <v>116</v>
      </c>
      <c r="C165" s="84" t="s">
        <v>275</v>
      </c>
      <c r="D165" s="77">
        <v>11480</v>
      </c>
      <c r="E165" s="15">
        <v>2.58</v>
      </c>
      <c r="F165" s="31">
        <v>1</v>
      </c>
      <c r="G165" s="31"/>
      <c r="H165" s="77">
        <v>1.4</v>
      </c>
      <c r="I165" s="77">
        <v>1.68</v>
      </c>
      <c r="J165" s="77">
        <v>2.23</v>
      </c>
      <c r="K165" s="77">
        <v>2.57</v>
      </c>
      <c r="L165" s="18"/>
      <c r="M165" s="17">
        <f>SUM(L165*$D165*$E165*$F165*$H165*$M$8)</f>
        <v>0</v>
      </c>
      <c r="N165" s="18"/>
      <c r="O165" s="17">
        <f t="shared" si="573"/>
        <v>0</v>
      </c>
      <c r="P165" s="18"/>
      <c r="Q165" s="17">
        <f>SUM(P165*$D165*$E165*$F165*$H165*$Q$8)</f>
        <v>0</v>
      </c>
      <c r="R165" s="16"/>
      <c r="S165" s="17">
        <f>SUM(R165*$D165*$E165*$F165*$H165*$S$8)</f>
        <v>0</v>
      </c>
      <c r="T165" s="18"/>
      <c r="U165" s="17">
        <f>SUM(T165*$D165*$E165*$F165*$H165*$U$8)</f>
        <v>0</v>
      </c>
      <c r="V165" s="16"/>
      <c r="W165" s="19">
        <f>SUM(V165*$D165*$E165*$F165*$H165*$W$8)</f>
        <v>0</v>
      </c>
      <c r="X165" s="78"/>
      <c r="Y165" s="17">
        <f t="shared" si="574"/>
        <v>0</v>
      </c>
      <c r="Z165" s="18"/>
      <c r="AA165" s="17">
        <f>SUM(Z165*$D165*$E165*$F165*$H165*$AA$8)</f>
        <v>0</v>
      </c>
      <c r="AB165" s="18"/>
      <c r="AC165" s="17">
        <f>SUM(AB165*$D165*$E165*$F165*$H165*$AC$8)</f>
        <v>0</v>
      </c>
      <c r="AD165" s="18"/>
      <c r="AE165" s="17">
        <f>SUM(AD165*$D165*$E165*$F165*$H165*$AE$8)</f>
        <v>0</v>
      </c>
      <c r="AF165" s="16"/>
      <c r="AG165" s="17">
        <f>AF165*$D165*$E165*$F165*$I165*$AG$8</f>
        <v>0</v>
      </c>
      <c r="AH165" s="27"/>
      <c r="AI165" s="17">
        <f>AH165*$D165*$E165*$F165*$I165*$AI$8</f>
        <v>0</v>
      </c>
      <c r="AJ165" s="21"/>
      <c r="AK165" s="17">
        <f>SUM(AJ165*$D165*$E165*$F165*$H165*$AK$8)</f>
        <v>0</v>
      </c>
      <c r="AL165" s="27"/>
      <c r="AM165" s="19">
        <f>SUM(AL165*$D165*$E165*$F165*$H165*$AM$8)</f>
        <v>0</v>
      </c>
      <c r="AN165" s="26"/>
      <c r="AO165" s="17">
        <f>SUM(AN165*$D165*$E165*$F165*$H165*$AO$8)</f>
        <v>0</v>
      </c>
      <c r="AP165" s="26"/>
      <c r="AQ165" s="17">
        <f>SUM(AP165*$D165*$E165*$F165*$H165*$AQ$8)</f>
        <v>0</v>
      </c>
      <c r="AR165" s="26"/>
      <c r="AS165" s="17">
        <f>SUM(AR165*$D165*$E165*$F165*$H165*$AS$8)</f>
        <v>0</v>
      </c>
      <c r="AT165" s="26"/>
      <c r="AU165" s="17">
        <f>SUM(AT165*$D165*$E165*$F165*$H165*$AU$8)</f>
        <v>0</v>
      </c>
      <c r="AV165" s="18"/>
      <c r="AW165" s="17">
        <f>SUM(AV165*$D165*$E165*$F165*$H165*$AW$8)</f>
        <v>0</v>
      </c>
      <c r="AX165" s="27"/>
      <c r="AY165" s="17">
        <f>SUM(AX165*$D165*$E165*$F165*$H165*$AY$8)</f>
        <v>0</v>
      </c>
      <c r="AZ165" s="26"/>
      <c r="BA165" s="17">
        <f>SUM(AZ165*$D165*$E165*$F165*$H165*$BA$8)</f>
        <v>0</v>
      </c>
      <c r="BB165" s="26"/>
      <c r="BC165" s="17">
        <f>SUM(BB165*$D165*$E165*$F165*$H165*$BC$8)</f>
        <v>0</v>
      </c>
      <c r="BD165" s="26"/>
      <c r="BE165" s="17">
        <f>SUM(BD165*$D165*$E165*$F165*$H165*$BE$8)</f>
        <v>0</v>
      </c>
      <c r="BF165" s="26"/>
      <c r="BG165" s="17">
        <f>SUM(BF165*$D165*$E165*$F165*$H165*$BG$8)</f>
        <v>0</v>
      </c>
      <c r="BH165" s="18"/>
      <c r="BI165" s="17">
        <f>SUM(BH165*$D165*$E165*$F165*$H165*$BI$8)</f>
        <v>0</v>
      </c>
      <c r="BJ165" s="26"/>
      <c r="BK165" s="17">
        <f>BJ165*$D165*$E165*$F165*$I165*$BK$8</f>
        <v>0</v>
      </c>
      <c r="BL165" s="27"/>
      <c r="BM165" s="17">
        <f>BL165*$D165*$E165*$F165*$I165*$BM$8</f>
        <v>0</v>
      </c>
      <c r="BN165" s="33"/>
      <c r="BO165" s="17">
        <f>BN165*$D165*$E165*$F165*$I165*$BO$8</f>
        <v>0</v>
      </c>
      <c r="BP165" s="26"/>
      <c r="BQ165" s="17">
        <f>BP165*$D165*$E165*$F165*$I165*$BQ$8</f>
        <v>0</v>
      </c>
      <c r="BR165" s="27"/>
      <c r="BS165" s="17">
        <f>BR165*$D165*$E165*$F165*$I165*$BS$8</f>
        <v>0</v>
      </c>
      <c r="BT165" s="27"/>
      <c r="BU165" s="17">
        <f>BT165*$D165*$E165*$F165*$I165*$BU$8</f>
        <v>0</v>
      </c>
      <c r="BV165" s="26"/>
      <c r="BW165" s="17">
        <f>BV165*$D165*$E165*$F165*$I165*$BW$8</f>
        <v>0</v>
      </c>
      <c r="BX165" s="27"/>
      <c r="BY165" s="17">
        <f>BX165*$D165*$E165*$F165*$I165*$BY$8</f>
        <v>0</v>
      </c>
      <c r="BZ165" s="26"/>
      <c r="CA165" s="17">
        <f>BZ165*$D165*$E165*$F165*$I165*$CA$8</f>
        <v>0</v>
      </c>
      <c r="CB165" s="26"/>
      <c r="CC165" s="17">
        <f>CB165*$D165*$E165*$F165*$I165*$CC$8</f>
        <v>0</v>
      </c>
      <c r="CD165" s="26"/>
      <c r="CE165" s="17">
        <f>CD165*$D165*$E165*$F165*$I165*$CE$8</f>
        <v>0</v>
      </c>
      <c r="CF165" s="26"/>
      <c r="CG165" s="17">
        <f>CF165*$D165*$E165*$F165*$I165*$CG$8</f>
        <v>0</v>
      </c>
      <c r="CH165" s="18"/>
      <c r="CI165" s="17">
        <f>CH165*$D165*$E165*$F165*$I165*$CI$8</f>
        <v>0</v>
      </c>
      <c r="CJ165" s="16"/>
      <c r="CK165" s="17">
        <f>CJ165*$D165*$E165*$F165*$I165*$CK$8</f>
        <v>0</v>
      </c>
      <c r="CL165" s="26"/>
      <c r="CM165" s="17">
        <f>CL165*$D165*$E165*$F165*$I165*$CM$8</f>
        <v>0</v>
      </c>
      <c r="CN165" s="27"/>
      <c r="CO165" s="17">
        <f>CN165*$D165*$E165*$F165*$J165*$CO$8</f>
        <v>0</v>
      </c>
      <c r="CP165" s="26"/>
      <c r="CQ165" s="17">
        <f>CP165*$D165*$E165*$F165*$K165*$CQ$8</f>
        <v>0</v>
      </c>
      <c r="CR165" s="17"/>
      <c r="CS165" s="17">
        <f>CR165*D165*E165*F165</f>
        <v>0</v>
      </c>
      <c r="CT165" s="62">
        <f t="shared" si="663"/>
        <v>0</v>
      </c>
      <c r="CU165" s="62">
        <f t="shared" si="663"/>
        <v>0</v>
      </c>
      <c r="CV165" s="61">
        <f>SUM(CT165*F165)</f>
        <v>0</v>
      </c>
    </row>
    <row r="166" spans="1:100" ht="45" x14ac:dyDescent="0.25">
      <c r="A166" s="30"/>
      <c r="B166" s="30">
        <v>117</v>
      </c>
      <c r="C166" s="84" t="s">
        <v>276</v>
      </c>
      <c r="D166" s="77">
        <v>11480</v>
      </c>
      <c r="E166" s="31">
        <v>12.27</v>
      </c>
      <c r="F166" s="31">
        <v>1</v>
      </c>
      <c r="G166" s="31"/>
      <c r="H166" s="77">
        <v>1.4</v>
      </c>
      <c r="I166" s="77">
        <v>1.68</v>
      </c>
      <c r="J166" s="77">
        <v>2.23</v>
      </c>
      <c r="K166" s="77">
        <v>2.57</v>
      </c>
      <c r="L166" s="18"/>
      <c r="M166" s="17">
        <f>SUM(L166*$D166*$E166*$F166*$H166*$M$8)</f>
        <v>0</v>
      </c>
      <c r="N166" s="18"/>
      <c r="O166" s="17">
        <f t="shared" si="573"/>
        <v>0</v>
      </c>
      <c r="P166" s="18"/>
      <c r="Q166" s="17">
        <f>SUM(P166*$D166*$E166*$F166*$H166*$Q$8)</f>
        <v>0</v>
      </c>
      <c r="R166" s="16"/>
      <c r="S166" s="17">
        <f>SUM(R166*$D166*$E166*$F166*$H166*$S$8)</f>
        <v>0</v>
      </c>
      <c r="T166" s="18"/>
      <c r="U166" s="17">
        <f>SUM(T166*$D166*$E166*$F166*$H166*$U$8)</f>
        <v>0</v>
      </c>
      <c r="V166" s="16"/>
      <c r="W166" s="19">
        <f>SUM(V166*$D166*$E166*$F166*$H166*$W$8)</f>
        <v>0</v>
      </c>
      <c r="X166" s="78"/>
      <c r="Y166" s="17">
        <f t="shared" si="574"/>
        <v>0</v>
      </c>
      <c r="Z166" s="18"/>
      <c r="AA166" s="17">
        <f>SUM(Z166*$D166*$E166*$F166*$H166*$AA$8)</f>
        <v>0</v>
      </c>
      <c r="AB166" s="18"/>
      <c r="AC166" s="17">
        <f>SUM(AB166*$D166*$E166*$F166*$H166*$AC$8)</f>
        <v>0</v>
      </c>
      <c r="AD166" s="18"/>
      <c r="AE166" s="17">
        <f>SUM(AD166*$D166*$E166*$F166*$H166*$AE$8)</f>
        <v>0</v>
      </c>
      <c r="AF166" s="16"/>
      <c r="AG166" s="17">
        <f>AF166*$D166*$E166*$F166*$I166*$AG$8</f>
        <v>0</v>
      </c>
      <c r="AH166" s="27"/>
      <c r="AI166" s="17">
        <f>AH166*$D166*$E166*$F166*$I166*$AI$8</f>
        <v>0</v>
      </c>
      <c r="AJ166" s="21"/>
      <c r="AK166" s="17">
        <f>SUM(AJ166*$D166*$E166*$F166*$H166*$AK$8)</f>
        <v>0</v>
      </c>
      <c r="AL166" s="27"/>
      <c r="AM166" s="19">
        <f>SUM(AL166*$D166*$E166*$F166*$H166*$AM$8)</f>
        <v>0</v>
      </c>
      <c r="AN166" s="26"/>
      <c r="AO166" s="17">
        <f>SUM(AN166*$D166*$E166*$F166*$H166*$AO$8)</f>
        <v>0</v>
      </c>
      <c r="AP166" s="26"/>
      <c r="AQ166" s="17">
        <f>SUM(AP166*$D166*$E166*$F166*$H166*$AQ$8)</f>
        <v>0</v>
      </c>
      <c r="AR166" s="26"/>
      <c r="AS166" s="17">
        <f>SUM(AR166*$D166*$E166*$F166*$H166*$AS$8)</f>
        <v>0</v>
      </c>
      <c r="AT166" s="26"/>
      <c r="AU166" s="17">
        <f>SUM(AT166*$D166*$E166*$F166*$H166*$AU$8)</f>
        <v>0</v>
      </c>
      <c r="AV166" s="26"/>
      <c r="AW166" s="17">
        <f>SUM(AV166*$D166*$E166*$F166*$H166*$AW$8)</f>
        <v>0</v>
      </c>
      <c r="AX166" s="27"/>
      <c r="AY166" s="17">
        <f>SUM(AX166*$D166*$E166*$F166*$H166*$AY$8)</f>
        <v>0</v>
      </c>
      <c r="AZ166" s="26"/>
      <c r="BA166" s="17">
        <f>SUM(AZ166*$D166*$E166*$F166*$H166*$BA$8)</f>
        <v>0</v>
      </c>
      <c r="BB166" s="26"/>
      <c r="BC166" s="17">
        <f>SUM(BB166*$D166*$E166*$F166*$H166*$BC$8)</f>
        <v>0</v>
      </c>
      <c r="BD166" s="26"/>
      <c r="BE166" s="17">
        <f>SUM(BD166*$D166*$E166*$F166*$H166*$BE$8)</f>
        <v>0</v>
      </c>
      <c r="BF166" s="26"/>
      <c r="BG166" s="17">
        <f>SUM(BF166*$D166*$E166*$F166*$H166*$BG$8)</f>
        <v>0</v>
      </c>
      <c r="BH166" s="26"/>
      <c r="BI166" s="17">
        <f>SUM(BH166*$D166*$E166*$F166*$H166*$BI$8)</f>
        <v>0</v>
      </c>
      <c r="BJ166" s="26"/>
      <c r="BK166" s="17">
        <f>BJ166*$D166*$E166*$F166*$I166*$BK$8</f>
        <v>0</v>
      </c>
      <c r="BL166" s="27"/>
      <c r="BM166" s="17">
        <f>BL166*$D166*$E166*$F166*$I166*$BM$8</f>
        <v>0</v>
      </c>
      <c r="BN166" s="33"/>
      <c r="BO166" s="17">
        <f>BN166*$D166*$E166*$F166*$I166*$BO$8</f>
        <v>0</v>
      </c>
      <c r="BP166" s="26"/>
      <c r="BQ166" s="17">
        <f>BP166*$D166*$E166*$F166*$I166*$BQ$8</f>
        <v>0</v>
      </c>
      <c r="BR166" s="27"/>
      <c r="BS166" s="17">
        <f>BR166*$D166*$E166*$F166*$I166*$BS$8</f>
        <v>0</v>
      </c>
      <c r="BT166" s="27"/>
      <c r="BU166" s="17">
        <f>BT166*$D166*$E166*$F166*$I166*$BU$8</f>
        <v>0</v>
      </c>
      <c r="BV166" s="26"/>
      <c r="BW166" s="17">
        <f>BV166*$D166*$E166*$F166*$I166*$BW$8</f>
        <v>0</v>
      </c>
      <c r="BX166" s="27"/>
      <c r="BY166" s="17">
        <f>BX166*$D166*$E166*$F166*$I166*$BY$8</f>
        <v>0</v>
      </c>
      <c r="BZ166" s="26"/>
      <c r="CA166" s="17">
        <f>BZ166*$D166*$E166*$F166*$I166*$CA$8</f>
        <v>0</v>
      </c>
      <c r="CB166" s="26"/>
      <c r="CC166" s="17">
        <f>CB166*$D166*$E166*$F166*$I166*$CC$8</f>
        <v>0</v>
      </c>
      <c r="CD166" s="26"/>
      <c r="CE166" s="17">
        <f>CD166*$D166*$E166*$F166*$I166*$CE$8</f>
        <v>0</v>
      </c>
      <c r="CF166" s="26"/>
      <c r="CG166" s="17">
        <f>CF166*$D166*$E166*$F166*$I166*$CG$8</f>
        <v>0</v>
      </c>
      <c r="CH166" s="26"/>
      <c r="CI166" s="17">
        <f>CH166*$D166*$E166*$F166*$I166*$CI$8</f>
        <v>0</v>
      </c>
      <c r="CJ166" s="27"/>
      <c r="CK166" s="17">
        <f>CJ166*$D166*$E166*$F166*$I166*$CK$8</f>
        <v>0</v>
      </c>
      <c r="CL166" s="26"/>
      <c r="CM166" s="17">
        <f>CL166*$D166*$E166*$F166*$I166*$CM$8</f>
        <v>0</v>
      </c>
      <c r="CN166" s="27"/>
      <c r="CO166" s="17">
        <f>CN166*$D166*$E166*$F166*$J166*$CO$8</f>
        <v>0</v>
      </c>
      <c r="CP166" s="26"/>
      <c r="CQ166" s="17">
        <f>CP166*$D166*$E166*$F166*$K166*$CQ$8</f>
        <v>0</v>
      </c>
      <c r="CR166" s="17"/>
      <c r="CS166" s="17">
        <f>CR166*D166*E166*F166</f>
        <v>0</v>
      </c>
      <c r="CT166" s="62">
        <f t="shared" si="663"/>
        <v>0</v>
      </c>
      <c r="CU166" s="62">
        <f t="shared" si="663"/>
        <v>0</v>
      </c>
      <c r="CV166" s="61">
        <f>SUM(CT166*F166)</f>
        <v>0</v>
      </c>
    </row>
    <row r="167" spans="1:100" x14ac:dyDescent="0.25">
      <c r="A167" s="30">
        <v>36</v>
      </c>
      <c r="B167" s="30"/>
      <c r="C167" s="75" t="s">
        <v>277</v>
      </c>
      <c r="D167" s="77">
        <v>11480</v>
      </c>
      <c r="E167" s="80"/>
      <c r="F167" s="40">
        <v>1</v>
      </c>
      <c r="G167" s="40"/>
      <c r="H167" s="77">
        <v>1.4</v>
      </c>
      <c r="I167" s="77">
        <v>1.68</v>
      </c>
      <c r="J167" s="77">
        <v>2.23</v>
      </c>
      <c r="K167" s="77">
        <v>2.57</v>
      </c>
      <c r="L167" s="24">
        <f>SUM(L168:L172)</f>
        <v>141</v>
      </c>
      <c r="M167" s="24">
        <f>SUM(M168:M172)</f>
        <v>22072320.48</v>
      </c>
      <c r="N167" s="24">
        <f>SUM(N168:N172)</f>
        <v>0</v>
      </c>
      <c r="O167" s="24">
        <f t="shared" ref="O167:CI167" si="664">SUM(O168:O172)</f>
        <v>0</v>
      </c>
      <c r="P167" s="24">
        <f t="shared" si="664"/>
        <v>0</v>
      </c>
      <c r="Q167" s="24">
        <f t="shared" si="664"/>
        <v>0</v>
      </c>
      <c r="R167" s="64">
        <f t="shared" si="664"/>
        <v>0</v>
      </c>
      <c r="S167" s="24">
        <f t="shared" si="664"/>
        <v>0</v>
      </c>
      <c r="T167" s="24">
        <f t="shared" si="664"/>
        <v>0</v>
      </c>
      <c r="U167" s="24">
        <f t="shared" si="664"/>
        <v>0</v>
      </c>
      <c r="V167" s="64">
        <f t="shared" si="664"/>
        <v>0</v>
      </c>
      <c r="W167" s="64">
        <f t="shared" si="664"/>
        <v>0</v>
      </c>
      <c r="X167" s="24">
        <f t="shared" si="664"/>
        <v>0</v>
      </c>
      <c r="Y167" s="24">
        <f t="shared" si="664"/>
        <v>0</v>
      </c>
      <c r="Z167" s="24">
        <f t="shared" si="664"/>
        <v>0</v>
      </c>
      <c r="AA167" s="24">
        <f t="shared" si="664"/>
        <v>0</v>
      </c>
      <c r="AB167" s="24">
        <f t="shared" si="664"/>
        <v>0</v>
      </c>
      <c r="AC167" s="24">
        <f t="shared" si="664"/>
        <v>0</v>
      </c>
      <c r="AD167" s="24">
        <f>SUM(AD168:AD172)</f>
        <v>3</v>
      </c>
      <c r="AE167" s="24">
        <f>SUM(AE168:AE172)</f>
        <v>27000.959999999999</v>
      </c>
      <c r="AF167" s="64">
        <f t="shared" ref="AF167" si="665">SUM(AF168:AF172)</f>
        <v>0</v>
      </c>
      <c r="AG167" s="24">
        <f t="shared" si="664"/>
        <v>0</v>
      </c>
      <c r="AH167" s="48">
        <f t="shared" si="664"/>
        <v>0</v>
      </c>
      <c r="AI167" s="47">
        <f t="shared" si="664"/>
        <v>0</v>
      </c>
      <c r="AJ167" s="48">
        <v>0</v>
      </c>
      <c r="AK167" s="47">
        <f t="shared" si="664"/>
        <v>0</v>
      </c>
      <c r="AL167" s="48">
        <f>SUM(AL168:AL172)</f>
        <v>0</v>
      </c>
      <c r="AM167" s="48">
        <f>SUM(AM168:AM172)</f>
        <v>0</v>
      </c>
      <c r="AN167" s="47">
        <f t="shared" si="664"/>
        <v>0</v>
      </c>
      <c r="AO167" s="47">
        <f t="shared" si="664"/>
        <v>0</v>
      </c>
      <c r="AP167" s="47">
        <f t="shared" si="664"/>
        <v>0</v>
      </c>
      <c r="AQ167" s="47">
        <f t="shared" si="664"/>
        <v>0</v>
      </c>
      <c r="AR167" s="47">
        <f t="shared" si="664"/>
        <v>110</v>
      </c>
      <c r="AS167" s="47">
        <f t="shared" si="664"/>
        <v>17219540.800000001</v>
      </c>
      <c r="AT167" s="47">
        <f t="shared" si="664"/>
        <v>0</v>
      </c>
      <c r="AU167" s="47">
        <f t="shared" si="664"/>
        <v>0</v>
      </c>
      <c r="AV167" s="47">
        <f t="shared" si="664"/>
        <v>0</v>
      </c>
      <c r="AW167" s="47">
        <f t="shared" si="664"/>
        <v>0</v>
      </c>
      <c r="AX167" s="48">
        <f t="shared" si="664"/>
        <v>0</v>
      </c>
      <c r="AY167" s="47">
        <f t="shared" si="664"/>
        <v>0</v>
      </c>
      <c r="AZ167" s="47">
        <f t="shared" si="664"/>
        <v>0</v>
      </c>
      <c r="BA167" s="47">
        <f t="shared" si="664"/>
        <v>0</v>
      </c>
      <c r="BB167" s="47">
        <f t="shared" si="664"/>
        <v>0</v>
      </c>
      <c r="BC167" s="47">
        <f t="shared" si="664"/>
        <v>0</v>
      </c>
      <c r="BD167" s="47">
        <f t="shared" si="664"/>
        <v>0</v>
      </c>
      <c r="BE167" s="47">
        <f t="shared" si="664"/>
        <v>0</v>
      </c>
      <c r="BF167" s="47">
        <f t="shared" si="664"/>
        <v>0</v>
      </c>
      <c r="BG167" s="47">
        <f t="shared" si="664"/>
        <v>0</v>
      </c>
      <c r="BH167" s="47">
        <f t="shared" si="664"/>
        <v>0</v>
      </c>
      <c r="BI167" s="47">
        <f t="shared" si="664"/>
        <v>0</v>
      </c>
      <c r="BJ167" s="47">
        <f t="shared" si="664"/>
        <v>0</v>
      </c>
      <c r="BK167" s="47">
        <f t="shared" si="664"/>
        <v>0</v>
      </c>
      <c r="BL167" s="48">
        <f>SUM(BL168:BL172)</f>
        <v>0</v>
      </c>
      <c r="BM167" s="47">
        <f>SUM(BM168:BM172)</f>
        <v>0</v>
      </c>
      <c r="BN167" s="47">
        <f>SUM(BN168:BN172)</f>
        <v>100</v>
      </c>
      <c r="BO167" s="47">
        <f>SUM(BO168:BO172)</f>
        <v>18784953.599999998</v>
      </c>
      <c r="BP167" s="47">
        <f t="shared" si="664"/>
        <v>0</v>
      </c>
      <c r="BQ167" s="47">
        <f t="shared" si="664"/>
        <v>0</v>
      </c>
      <c r="BR167" s="48">
        <f t="shared" si="664"/>
        <v>25</v>
      </c>
      <c r="BS167" s="47">
        <f t="shared" si="664"/>
        <v>4696238.3999999994</v>
      </c>
      <c r="BT167" s="47">
        <f t="shared" si="664"/>
        <v>3</v>
      </c>
      <c r="BU167" s="47">
        <f t="shared" si="664"/>
        <v>26615.232</v>
      </c>
      <c r="BV167" s="47">
        <f t="shared" si="664"/>
        <v>0</v>
      </c>
      <c r="BW167" s="47">
        <f t="shared" si="664"/>
        <v>0</v>
      </c>
      <c r="BX167" s="48">
        <f t="shared" si="664"/>
        <v>0</v>
      </c>
      <c r="BY167" s="47">
        <f t="shared" si="664"/>
        <v>0</v>
      </c>
      <c r="BZ167" s="47">
        <f t="shared" si="664"/>
        <v>0</v>
      </c>
      <c r="CA167" s="47">
        <f t="shared" si="664"/>
        <v>0</v>
      </c>
      <c r="CB167" s="47">
        <f t="shared" si="664"/>
        <v>0</v>
      </c>
      <c r="CC167" s="47">
        <f t="shared" si="664"/>
        <v>0</v>
      </c>
      <c r="CD167" s="47">
        <f t="shared" si="664"/>
        <v>0</v>
      </c>
      <c r="CE167" s="47">
        <f t="shared" si="664"/>
        <v>0</v>
      </c>
      <c r="CF167" s="47">
        <f t="shared" si="664"/>
        <v>0</v>
      </c>
      <c r="CG167" s="47">
        <f t="shared" si="664"/>
        <v>0</v>
      </c>
      <c r="CH167" s="47">
        <f t="shared" si="664"/>
        <v>0</v>
      </c>
      <c r="CI167" s="47">
        <f t="shared" si="664"/>
        <v>0</v>
      </c>
      <c r="CJ167" s="48">
        <f t="shared" ref="CJ167:CU167" si="666">SUM(CJ168:CJ172)</f>
        <v>0</v>
      </c>
      <c r="CK167" s="47">
        <f t="shared" si="666"/>
        <v>0</v>
      </c>
      <c r="CL167" s="47">
        <f t="shared" si="666"/>
        <v>0</v>
      </c>
      <c r="CM167" s="47">
        <f t="shared" si="666"/>
        <v>0</v>
      </c>
      <c r="CN167" s="48">
        <v>0</v>
      </c>
      <c r="CO167" s="47">
        <f t="shared" si="666"/>
        <v>0</v>
      </c>
      <c r="CP167" s="47">
        <f t="shared" si="666"/>
        <v>0</v>
      </c>
      <c r="CQ167" s="47">
        <f t="shared" si="666"/>
        <v>0</v>
      </c>
      <c r="CR167" s="47">
        <f t="shared" si="666"/>
        <v>0</v>
      </c>
      <c r="CS167" s="47">
        <f t="shared" si="666"/>
        <v>0</v>
      </c>
      <c r="CT167" s="47">
        <f t="shared" si="666"/>
        <v>382</v>
      </c>
      <c r="CU167" s="47">
        <f t="shared" si="666"/>
        <v>62826669.471999995</v>
      </c>
      <c r="CV167" s="61"/>
    </row>
    <row r="168" spans="1:100" ht="45" x14ac:dyDescent="0.25">
      <c r="A168" s="30"/>
      <c r="B168" s="30">
        <v>118</v>
      </c>
      <c r="C168" s="84" t="s">
        <v>278</v>
      </c>
      <c r="D168" s="77">
        <v>11480</v>
      </c>
      <c r="E168" s="15">
        <v>7.86</v>
      </c>
      <c r="F168" s="31">
        <v>1</v>
      </c>
      <c r="G168" s="31"/>
      <c r="H168" s="77">
        <v>1.4</v>
      </c>
      <c r="I168" s="77">
        <v>1.68</v>
      </c>
      <c r="J168" s="77">
        <v>2.23</v>
      </c>
      <c r="K168" s="77">
        <v>2.57</v>
      </c>
      <c r="L168" s="18"/>
      <c r="M168" s="17">
        <f>SUM(L168*$D168*$E168*$F168*$H168*$M$8)</f>
        <v>0</v>
      </c>
      <c r="N168" s="18"/>
      <c r="O168" s="17">
        <f t="shared" si="573"/>
        <v>0</v>
      </c>
      <c r="P168" s="18"/>
      <c r="Q168" s="17">
        <f>SUM(P168*$D168*$E168*$F168*$H168*$Q$8)</f>
        <v>0</v>
      </c>
      <c r="R168" s="16"/>
      <c r="S168" s="17">
        <f>SUM(R168*$D168*$E168*$F168*$H168*$S$8)</f>
        <v>0</v>
      </c>
      <c r="T168" s="18"/>
      <c r="U168" s="17">
        <f>SUM(T168*$D168*$E168*$F168*$H168*$U$8)</f>
        <v>0</v>
      </c>
      <c r="V168" s="16"/>
      <c r="W168" s="19">
        <f>SUM(V168*$D168*$E168*$F168*$H168*$W$8)</f>
        <v>0</v>
      </c>
      <c r="X168" s="78"/>
      <c r="Y168" s="17">
        <f t="shared" si="574"/>
        <v>0</v>
      </c>
      <c r="Z168" s="18"/>
      <c r="AA168" s="17">
        <f>SUM(Z168*$D168*$E168*$F168*$H168*$AA$8)</f>
        <v>0</v>
      </c>
      <c r="AB168" s="18"/>
      <c r="AC168" s="17">
        <f>SUM(AB168*$D168*$E168*$F168*$H168*$AC$8)</f>
        <v>0</v>
      </c>
      <c r="AD168" s="18"/>
      <c r="AE168" s="17">
        <f>SUM(AD168*$D168*$E168*$F168*$H168*$AE$8)</f>
        <v>0</v>
      </c>
      <c r="AF168" s="16"/>
      <c r="AG168" s="17">
        <f>AF168*$D168*$E168*$F168*$I168*$AG$8</f>
        <v>0</v>
      </c>
      <c r="AH168" s="16"/>
      <c r="AI168" s="17">
        <f>AH168*$D168*$E168*$F168*$I168*$AI$8</f>
        <v>0</v>
      </c>
      <c r="AJ168" s="21"/>
      <c r="AK168" s="17">
        <f>SUM(AJ168*$D168*$E168*$F168*$H168*$AK$8)</f>
        <v>0</v>
      </c>
      <c r="AL168" s="16"/>
      <c r="AM168" s="19">
        <f>SUM(AL168*$D168*$E168*$F168*$H168*$AM$8)</f>
        <v>0</v>
      </c>
      <c r="AN168" s="18"/>
      <c r="AO168" s="17">
        <f>SUM(AN168*$D168*$E168*$F168*$H168*$AO$8)</f>
        <v>0</v>
      </c>
      <c r="AP168" s="18"/>
      <c r="AQ168" s="17">
        <f>SUM(AP168*$D168*$E168*$F168*$H168*$AQ$8)</f>
        <v>0</v>
      </c>
      <c r="AR168" s="18"/>
      <c r="AS168" s="17">
        <f>SUM(AR168*$D168*$E168*$F168*$H168*$AS$8)</f>
        <v>0</v>
      </c>
      <c r="AT168" s="18"/>
      <c r="AU168" s="17">
        <f>SUM(AT168*$D168*$E168*$F168*$H168*$AU$8)</f>
        <v>0</v>
      </c>
      <c r="AV168" s="18"/>
      <c r="AW168" s="17">
        <f>SUM(AV168*$D168*$E168*$F168*$H168*$AW$8)</f>
        <v>0</v>
      </c>
      <c r="AX168" s="16"/>
      <c r="AY168" s="17">
        <f>SUM(AX168*$D168*$E168*$F168*$H168*$AY$8)</f>
        <v>0</v>
      </c>
      <c r="AZ168" s="18"/>
      <c r="BA168" s="17">
        <f>SUM(AZ168*$D168*$E168*$F168*$H168*$BA$8)</f>
        <v>0</v>
      </c>
      <c r="BB168" s="18"/>
      <c r="BC168" s="17">
        <f>SUM(BB168*$D168*$E168*$F168*$H168*$BC$8)</f>
        <v>0</v>
      </c>
      <c r="BD168" s="18"/>
      <c r="BE168" s="17">
        <f>SUM(BD168*$D168*$E168*$F168*$H168*$BE$8)</f>
        <v>0</v>
      </c>
      <c r="BF168" s="18"/>
      <c r="BG168" s="17">
        <f>SUM(BF168*$D168*$E168*$F168*$H168*$BG$8)</f>
        <v>0</v>
      </c>
      <c r="BH168" s="18"/>
      <c r="BI168" s="17">
        <f>SUM(BH168*$D168*$E168*$F168*$H168*$BI$8)</f>
        <v>0</v>
      </c>
      <c r="BJ168" s="18"/>
      <c r="BK168" s="17">
        <f>BJ168*$D168*$E168*$F168*$I168*$BK$8</f>
        <v>0</v>
      </c>
      <c r="BL168" s="16"/>
      <c r="BM168" s="17">
        <f>BL168*$D168*$E168*$F168*$I168*$BM$8</f>
        <v>0</v>
      </c>
      <c r="BN168" s="32"/>
      <c r="BO168" s="17">
        <f>BN168*$D168*$E168*$F168*$I168*$BO$8</f>
        <v>0</v>
      </c>
      <c r="BP168" s="18"/>
      <c r="BQ168" s="17">
        <f>BP168*$D168*$E168*$F168*$I168*$BQ$8</f>
        <v>0</v>
      </c>
      <c r="BR168" s="16"/>
      <c r="BS168" s="17">
        <f>BR168*$D168*$E168*$F168*$I168*$BS$8</f>
        <v>0</v>
      </c>
      <c r="BT168" s="16"/>
      <c r="BU168" s="17">
        <f>BT168*$D168*$E168*$F168*$I168*$BU$8</f>
        <v>0</v>
      </c>
      <c r="BV168" s="18"/>
      <c r="BW168" s="17">
        <f>BV168*$D168*$E168*$F168*$I168*$BW$8</f>
        <v>0</v>
      </c>
      <c r="BX168" s="16"/>
      <c r="BY168" s="17">
        <f>BX168*$D168*$E168*$F168*$I168*$BY$8</f>
        <v>0</v>
      </c>
      <c r="BZ168" s="18"/>
      <c r="CA168" s="17">
        <f>BZ168*$D168*$E168*$F168*$I168*$CA$8</f>
        <v>0</v>
      </c>
      <c r="CB168" s="18"/>
      <c r="CC168" s="17">
        <f>CB168*$D168*$E168*$F168*$I168*$CC$8</f>
        <v>0</v>
      </c>
      <c r="CD168" s="18"/>
      <c r="CE168" s="17">
        <f>CD168*$D168*$E168*$F168*$I168*$CE$8</f>
        <v>0</v>
      </c>
      <c r="CF168" s="18"/>
      <c r="CG168" s="17">
        <f>CF168*$D168*$E168*$F168*$I168*$CG$8</f>
        <v>0</v>
      </c>
      <c r="CH168" s="18"/>
      <c r="CI168" s="17">
        <f>CH168*$D168*$E168*$F168*$I168*$CI$8</f>
        <v>0</v>
      </c>
      <c r="CJ168" s="16"/>
      <c r="CK168" s="17">
        <f>CJ168*$D168*$E168*$F168*$I168*$CK$8</f>
        <v>0</v>
      </c>
      <c r="CL168" s="18"/>
      <c r="CM168" s="17">
        <f>CL168*$D168*$E168*$F168*$I168*$CM$8</f>
        <v>0</v>
      </c>
      <c r="CN168" s="16"/>
      <c r="CO168" s="17">
        <f>CN168*$D168*$E168*$F168*$J168*$CO$8</f>
        <v>0</v>
      </c>
      <c r="CP168" s="22"/>
      <c r="CQ168" s="17">
        <f>CP168*$D168*$E168*$F168*$K168*$CQ$8</f>
        <v>0</v>
      </c>
      <c r="CR168" s="17"/>
      <c r="CS168" s="17">
        <f>CR168*D168*E168*F168</f>
        <v>0</v>
      </c>
      <c r="CT168" s="62">
        <f t="shared" ref="CT168:CU172" si="667">SUM(N168+L168+X168+P168+R168+Z168+V168+T168+AB168+AF168+AD168+AH168+AJ168+AN168+BJ168+BP168+AL168+AX168+AZ168+CB168+CD168+BZ168+CF168+CH168+BT168+BV168+AP168+AR168+AT168+AV168+BL168+BN168+BR168+BB168+BD168+BF168+BH168+BX168+CJ168+CL168+CN168+CP168+CR168)</f>
        <v>0</v>
      </c>
      <c r="CU168" s="62">
        <f t="shared" si="667"/>
        <v>0</v>
      </c>
      <c r="CV168" s="61">
        <f>SUM(CT168*F168)</f>
        <v>0</v>
      </c>
    </row>
    <row r="169" spans="1:100" ht="45" x14ac:dyDescent="0.25">
      <c r="A169" s="30"/>
      <c r="B169" s="30">
        <v>119</v>
      </c>
      <c r="C169" s="76" t="s">
        <v>279</v>
      </c>
      <c r="D169" s="77">
        <v>11480</v>
      </c>
      <c r="E169" s="15">
        <v>0.56000000000000005</v>
      </c>
      <c r="F169" s="31">
        <v>1</v>
      </c>
      <c r="G169" s="31"/>
      <c r="H169" s="77">
        <v>1.4</v>
      </c>
      <c r="I169" s="77">
        <v>1.68</v>
      </c>
      <c r="J169" s="77">
        <v>2.23</v>
      </c>
      <c r="K169" s="77">
        <v>2.57</v>
      </c>
      <c r="L169" s="18">
        <v>0</v>
      </c>
      <c r="M169" s="17">
        <f>SUM(L169*$D169*$E169*$F169*$H169*$M$8)</f>
        <v>0</v>
      </c>
      <c r="N169" s="18">
        <v>0</v>
      </c>
      <c r="O169" s="17">
        <f t="shared" si="573"/>
        <v>0</v>
      </c>
      <c r="P169" s="18"/>
      <c r="Q169" s="17">
        <f>SUM(P169*$D169*$E169*$F169*$H169*$Q$8)</f>
        <v>0</v>
      </c>
      <c r="R169" s="16">
        <v>0</v>
      </c>
      <c r="S169" s="17">
        <f>SUM(R169*$D169*$E169*$F169*$H169*$S$8)</f>
        <v>0</v>
      </c>
      <c r="T169" s="18"/>
      <c r="U169" s="17">
        <f>SUM(T169*$D169*$E169*$F169*$H169*$U$8)</f>
        <v>0</v>
      </c>
      <c r="V169" s="16"/>
      <c r="W169" s="19">
        <f>SUM(V169*$D169*$E169*$F169*$H169*$W$8)</f>
        <v>0</v>
      </c>
      <c r="X169" s="78"/>
      <c r="Y169" s="17">
        <f t="shared" si="574"/>
        <v>0</v>
      </c>
      <c r="Z169" s="18">
        <v>0</v>
      </c>
      <c r="AA169" s="17">
        <f>SUM(Z169*$D169*$E169*$F169*$H169*$AA$8)</f>
        <v>0</v>
      </c>
      <c r="AB169" s="18">
        <v>0</v>
      </c>
      <c r="AC169" s="17">
        <f>SUM(AB169*$D169*$E169*$F169*$H169*$AC$8)</f>
        <v>0</v>
      </c>
      <c r="AD169" s="18">
        <v>3</v>
      </c>
      <c r="AE169" s="17">
        <f>SUM(AD169*$D169*$E169*$F169*$H169*$AE$8)</f>
        <v>27000.959999999999</v>
      </c>
      <c r="AF169" s="16">
        <v>0</v>
      </c>
      <c r="AG169" s="17">
        <f>AF169*$D169*$E169*$F169*$I169*$AG$8</f>
        <v>0</v>
      </c>
      <c r="AH169" s="16">
        <v>0</v>
      </c>
      <c r="AI169" s="17">
        <f>AH169*$D169*$E169*$F169*$I169*$AI$8</f>
        <v>0</v>
      </c>
      <c r="AJ169" s="21"/>
      <c r="AK169" s="17">
        <f>SUM(AJ169*$D169*$E169*$F169*$H169*$AK$8)</f>
        <v>0</v>
      </c>
      <c r="AL169" s="16"/>
      <c r="AM169" s="19">
        <f>SUM(AL169*$D169*$E169*$F169*$H169*$AM$8)</f>
        <v>0</v>
      </c>
      <c r="AN169" s="18">
        <v>0</v>
      </c>
      <c r="AO169" s="17">
        <f>SUM(AN169*$D169*$E169*$F169*$H169*$AO$8)</f>
        <v>0</v>
      </c>
      <c r="AP169" s="18">
        <v>0</v>
      </c>
      <c r="AQ169" s="17">
        <f>SUM(AP169*$D169*$E169*$F169*$H169*$AQ$8)</f>
        <v>0</v>
      </c>
      <c r="AR169" s="18"/>
      <c r="AS169" s="17">
        <f>SUM(AR169*$D169*$E169*$F169*$H169*$AS$8)</f>
        <v>0</v>
      </c>
      <c r="AT169" s="18"/>
      <c r="AU169" s="17">
        <f>SUM(AT169*$D169*$E169*$F169*$H169*$AU$8)</f>
        <v>0</v>
      </c>
      <c r="AV169" s="18"/>
      <c r="AW169" s="17">
        <f>SUM(AV169*$D169*$E169*$F169*$H169*$AW$8)</f>
        <v>0</v>
      </c>
      <c r="AX169" s="16">
        <v>0</v>
      </c>
      <c r="AY169" s="17">
        <f>SUM(AX169*$D169*$E169*$F169*$H169*$AY$8)</f>
        <v>0</v>
      </c>
      <c r="AZ169" s="18">
        <v>0</v>
      </c>
      <c r="BA169" s="17">
        <f>SUM(AZ169*$D169*$E169*$F169*$H169*$BA$8)</f>
        <v>0</v>
      </c>
      <c r="BB169" s="18">
        <v>0</v>
      </c>
      <c r="BC169" s="17">
        <f>SUM(BB169*$D169*$E169*$F169*$H169*$BC$8)</f>
        <v>0</v>
      </c>
      <c r="BD169" s="18">
        <v>0</v>
      </c>
      <c r="BE169" s="17">
        <f>SUM(BD169*$D169*$E169*$F169*$H169*$BE$8)</f>
        <v>0</v>
      </c>
      <c r="BF169" s="18">
        <v>0</v>
      </c>
      <c r="BG169" s="17">
        <f>SUM(BF169*$D169*$E169*$F169*$H169*$BG$8)</f>
        <v>0</v>
      </c>
      <c r="BH169" s="18"/>
      <c r="BI169" s="17">
        <f>SUM(BH169*$D169*$E169*$F169*$H169*$BI$8)</f>
        <v>0</v>
      </c>
      <c r="BJ169" s="18">
        <v>0</v>
      </c>
      <c r="BK169" s="17">
        <f>BJ169*$D169*$E169*$F169*$I169*$BK$8</f>
        <v>0</v>
      </c>
      <c r="BL169" s="16">
        <v>0</v>
      </c>
      <c r="BM169" s="17">
        <f>BL169*$D169*$E169*$F169*$I169*$BM$8</f>
        <v>0</v>
      </c>
      <c r="BN169" s="32">
        <v>0</v>
      </c>
      <c r="BO169" s="17">
        <f>BN169*$D169*$E169*$F169*$I169*$BO$8</f>
        <v>0</v>
      </c>
      <c r="BP169" s="18">
        <v>0</v>
      </c>
      <c r="BQ169" s="17">
        <f>BP169*$D169*$E169*$F169*$I169*$BQ$8</f>
        <v>0</v>
      </c>
      <c r="BR169" s="16">
        <v>0</v>
      </c>
      <c r="BS169" s="17">
        <f>BR169*$D169*$E169*$F169*$I169*$BS$8</f>
        <v>0</v>
      </c>
      <c r="BT169" s="16"/>
      <c r="BU169" s="17">
        <f>BT169*$D169*$E169*$F169*$I169*$BU$8</f>
        <v>0</v>
      </c>
      <c r="BV169" s="18"/>
      <c r="BW169" s="17">
        <f>BV169*$D169*$E169*$F169*$I169*$BW$8</f>
        <v>0</v>
      </c>
      <c r="BX169" s="16"/>
      <c r="BY169" s="17">
        <f>BX169*$D169*$E169*$F169*$I169*$BY$8</f>
        <v>0</v>
      </c>
      <c r="BZ169" s="18"/>
      <c r="CA169" s="17">
        <f>BZ169*$D169*$E169*$F169*$I169*$CA$8</f>
        <v>0</v>
      </c>
      <c r="CB169" s="18"/>
      <c r="CC169" s="17">
        <f>CB169*$D169*$E169*$F169*$I169*$CC$8</f>
        <v>0</v>
      </c>
      <c r="CD169" s="18"/>
      <c r="CE169" s="17">
        <f>CD169*$D169*$E169*$F169*$I169*$CE$8</f>
        <v>0</v>
      </c>
      <c r="CF169" s="18">
        <v>0</v>
      </c>
      <c r="CG169" s="17">
        <f>CF169*$D169*$E169*$F169*$I169*$CG$8</f>
        <v>0</v>
      </c>
      <c r="CH169" s="18"/>
      <c r="CI169" s="17">
        <f>CH169*$D169*$E169*$F169*$I169*$CI$8</f>
        <v>0</v>
      </c>
      <c r="CJ169" s="16"/>
      <c r="CK169" s="17">
        <f>CJ169*$D169*$E169*$F169*$I169*$CK$8</f>
        <v>0</v>
      </c>
      <c r="CL169" s="18">
        <v>0</v>
      </c>
      <c r="CM169" s="17">
        <f>CL169*$D169*$E169*$F169*$I169*$CM$8</f>
        <v>0</v>
      </c>
      <c r="CN169" s="16">
        <v>0</v>
      </c>
      <c r="CO169" s="17">
        <f>CN169*$D169*$E169*$F169*$J169*$CO$8</f>
        <v>0</v>
      </c>
      <c r="CP169" s="18">
        <v>0</v>
      </c>
      <c r="CQ169" s="17">
        <f>CP169*$D169*$E169*$F169*$K169*$CQ$8</f>
        <v>0</v>
      </c>
      <c r="CR169" s="17"/>
      <c r="CS169" s="17">
        <f>CR169*D169*E169*F169</f>
        <v>0</v>
      </c>
      <c r="CT169" s="62">
        <f t="shared" si="667"/>
        <v>3</v>
      </c>
      <c r="CU169" s="62">
        <f t="shared" si="667"/>
        <v>27000.959999999999</v>
      </c>
      <c r="CV169" s="61">
        <f>SUM(CT169*F169)</f>
        <v>3</v>
      </c>
    </row>
    <row r="170" spans="1:100" ht="75" x14ac:dyDescent="0.25">
      <c r="A170" s="30"/>
      <c r="B170" s="30">
        <v>120</v>
      </c>
      <c r="C170" s="84" t="s">
        <v>280</v>
      </c>
      <c r="D170" s="77">
        <v>11480</v>
      </c>
      <c r="E170" s="15">
        <v>0.46</v>
      </c>
      <c r="F170" s="31">
        <v>1</v>
      </c>
      <c r="G170" s="31"/>
      <c r="H170" s="77">
        <v>1.4</v>
      </c>
      <c r="I170" s="77">
        <v>1.68</v>
      </c>
      <c r="J170" s="77">
        <v>2.23</v>
      </c>
      <c r="K170" s="77">
        <v>2.57</v>
      </c>
      <c r="L170" s="18">
        <v>0</v>
      </c>
      <c r="M170" s="17">
        <f>SUM(L170*$D170*$E170*$F170*$H170*$M$8)</f>
        <v>0</v>
      </c>
      <c r="N170" s="18">
        <v>0</v>
      </c>
      <c r="O170" s="17">
        <f t="shared" si="573"/>
        <v>0</v>
      </c>
      <c r="P170" s="18">
        <v>0</v>
      </c>
      <c r="Q170" s="17">
        <f>SUM(P170*$D170*$E170*$F170*$H170*$Q$8)</f>
        <v>0</v>
      </c>
      <c r="R170" s="16">
        <v>0</v>
      </c>
      <c r="S170" s="17">
        <f>SUM(R170*$D170*$E170*$F170*$H170*$S$8)</f>
        <v>0</v>
      </c>
      <c r="T170" s="18">
        <v>0</v>
      </c>
      <c r="U170" s="17">
        <f>SUM(T170*$D170*$E170*$F170*$H170*$U$8)</f>
        <v>0</v>
      </c>
      <c r="V170" s="16"/>
      <c r="W170" s="19">
        <f>SUM(V170*$D170*$E170*$F170*$H170*$W$8)</f>
        <v>0</v>
      </c>
      <c r="X170" s="78"/>
      <c r="Y170" s="17">
        <f t="shared" si="574"/>
        <v>0</v>
      </c>
      <c r="Z170" s="18">
        <v>0</v>
      </c>
      <c r="AA170" s="17">
        <f>SUM(Z170*$D170*$E170*$F170*$H170*$AA$8)</f>
        <v>0</v>
      </c>
      <c r="AB170" s="18">
        <v>0</v>
      </c>
      <c r="AC170" s="17">
        <f>SUM(AB170*$D170*$E170*$F170*$H170*$AC$8)</f>
        <v>0</v>
      </c>
      <c r="AD170" s="18"/>
      <c r="AE170" s="17">
        <f>SUM(AD170*$D170*$E170*$F170*$H170*$AE$8)</f>
        <v>0</v>
      </c>
      <c r="AF170" s="16">
        <v>0</v>
      </c>
      <c r="AG170" s="17">
        <f>AF170*$D170*$E170*$F170*$I170*$AG$8</f>
        <v>0</v>
      </c>
      <c r="AH170" s="16"/>
      <c r="AI170" s="17">
        <f>AH170*$D170*$E170*$F170*$I170*$AI$8</f>
        <v>0</v>
      </c>
      <c r="AJ170" s="21"/>
      <c r="AK170" s="17">
        <f>SUM(AJ170*$D170*$E170*$F170*$H170*$AK$8)</f>
        <v>0</v>
      </c>
      <c r="AL170" s="16"/>
      <c r="AM170" s="19">
        <f>SUM(AL170*$D170*$E170*$F170*$H170*$AM$8)</f>
        <v>0</v>
      </c>
      <c r="AN170" s="18">
        <v>0</v>
      </c>
      <c r="AO170" s="17">
        <f>SUM(AN170*$D170*$E170*$F170*$H170*$AO$8)</f>
        <v>0</v>
      </c>
      <c r="AP170" s="18">
        <v>0</v>
      </c>
      <c r="AQ170" s="17">
        <f>SUM(AP170*$D170*$E170*$F170*$H170*$AQ$8)</f>
        <v>0</v>
      </c>
      <c r="AR170" s="18"/>
      <c r="AS170" s="17">
        <f>SUM(AR170*$D170*$E170*$F170*$H170*$AS$8)</f>
        <v>0</v>
      </c>
      <c r="AT170" s="18"/>
      <c r="AU170" s="17">
        <f>SUM(AT170*$D170*$E170*$F170*$H170*$AU$8)</f>
        <v>0</v>
      </c>
      <c r="AV170" s="18"/>
      <c r="AW170" s="17">
        <f>SUM(AV170*$D170*$E170*$F170*$H170*$AW$8)</f>
        <v>0</v>
      </c>
      <c r="AX170" s="16"/>
      <c r="AY170" s="17">
        <f>SUM(AX170*$D170*$E170*$F170*$H170*$AY$8)</f>
        <v>0</v>
      </c>
      <c r="AZ170" s="18">
        <v>0</v>
      </c>
      <c r="BA170" s="17">
        <f>SUM(AZ170*$D170*$E170*$F170*$H170*$BA$8)</f>
        <v>0</v>
      </c>
      <c r="BB170" s="18">
        <v>0</v>
      </c>
      <c r="BC170" s="17">
        <f>SUM(BB170*$D170*$E170*$F170*$H170*$BC$8)</f>
        <v>0</v>
      </c>
      <c r="BD170" s="18">
        <v>0</v>
      </c>
      <c r="BE170" s="17">
        <f>SUM(BD170*$D170*$E170*$F170*$H170*$BE$8)</f>
        <v>0</v>
      </c>
      <c r="BF170" s="18">
        <v>0</v>
      </c>
      <c r="BG170" s="17">
        <f>SUM(BF170*$D170*$E170*$F170*$H170*$BG$8)</f>
        <v>0</v>
      </c>
      <c r="BH170" s="18"/>
      <c r="BI170" s="17">
        <f>SUM(BH170*$D170*$E170*$F170*$H170*$BI$8)</f>
        <v>0</v>
      </c>
      <c r="BJ170" s="18">
        <v>0</v>
      </c>
      <c r="BK170" s="17">
        <f>BJ170*$D170*$E170*$F170*$I170*$BK$8</f>
        <v>0</v>
      </c>
      <c r="BL170" s="16">
        <v>0</v>
      </c>
      <c r="BM170" s="17">
        <f>BL170*$D170*$E170*$F170*$I170*$BM$8</f>
        <v>0</v>
      </c>
      <c r="BN170" s="32">
        <v>0</v>
      </c>
      <c r="BO170" s="17">
        <f>BN170*$D170*$E170*$F170*$I170*$BO$8</f>
        <v>0</v>
      </c>
      <c r="BP170" s="18">
        <v>0</v>
      </c>
      <c r="BQ170" s="17">
        <f>BP170*$D170*$E170*$F170*$I170*$BQ$8</f>
        <v>0</v>
      </c>
      <c r="BR170" s="16">
        <v>0</v>
      </c>
      <c r="BS170" s="17">
        <f>BR170*$D170*$E170*$F170*$I170*$BS$8</f>
        <v>0</v>
      </c>
      <c r="BT170" s="20">
        <v>3</v>
      </c>
      <c r="BU170" s="17">
        <f>BT170*$D170*$E170*$F170*$I170*$BU$8</f>
        <v>26615.232</v>
      </c>
      <c r="BV170" s="18"/>
      <c r="BW170" s="17">
        <f>BV170*$D170*$E170*$F170*$I170*$BW$8</f>
        <v>0</v>
      </c>
      <c r="BX170" s="16"/>
      <c r="BY170" s="17">
        <f>BX170*$D170*$E170*$F170*$I170*$BY$8</f>
        <v>0</v>
      </c>
      <c r="BZ170" s="22"/>
      <c r="CA170" s="17">
        <f>BZ170*$D170*$E170*$F170*$I170*$CA$8</f>
        <v>0</v>
      </c>
      <c r="CB170" s="18"/>
      <c r="CC170" s="17">
        <f>CB170*$D170*$E170*$F170*$I170*$CC$8</f>
        <v>0</v>
      </c>
      <c r="CD170" s="18"/>
      <c r="CE170" s="17">
        <f>CD170*$D170*$E170*$F170*$I170*$CE$8</f>
        <v>0</v>
      </c>
      <c r="CF170" s="18">
        <v>0</v>
      </c>
      <c r="CG170" s="17">
        <f>CF170*$D170*$E170*$F170*$I170*$CG$8</f>
        <v>0</v>
      </c>
      <c r="CH170" s="18"/>
      <c r="CI170" s="17">
        <f>CH170*$D170*$E170*$F170*$I170*$CI$8</f>
        <v>0</v>
      </c>
      <c r="CJ170" s="16"/>
      <c r="CK170" s="17">
        <f>CJ170*$D170*$E170*$F170*$I170*$CK$8</f>
        <v>0</v>
      </c>
      <c r="CL170" s="18"/>
      <c r="CM170" s="17">
        <f>CL170*$D170*$E170*$F170*$I170*$CM$8</f>
        <v>0</v>
      </c>
      <c r="CN170" s="16"/>
      <c r="CO170" s="17">
        <f>CN170*$D170*$E170*$F170*$J170*$CO$8</f>
        <v>0</v>
      </c>
      <c r="CP170" s="18"/>
      <c r="CQ170" s="17">
        <f>CP170*$D170*$E170*$F170*$K170*$CQ$8</f>
        <v>0</v>
      </c>
      <c r="CR170" s="17"/>
      <c r="CS170" s="17">
        <f>CR170*D170*E170*F170</f>
        <v>0</v>
      </c>
      <c r="CT170" s="62">
        <f t="shared" si="667"/>
        <v>3</v>
      </c>
      <c r="CU170" s="62">
        <f t="shared" si="667"/>
        <v>26615.232</v>
      </c>
      <c r="CV170" s="61">
        <f>SUM(CT170*F170)</f>
        <v>3</v>
      </c>
    </row>
    <row r="171" spans="1:100" ht="45" x14ac:dyDescent="0.25">
      <c r="A171" s="30"/>
      <c r="B171" s="30">
        <v>121</v>
      </c>
      <c r="C171" s="84" t="s">
        <v>281</v>
      </c>
      <c r="D171" s="77">
        <v>11480</v>
      </c>
      <c r="E171" s="15">
        <v>9.74</v>
      </c>
      <c r="F171" s="31">
        <v>1</v>
      </c>
      <c r="G171" s="31"/>
      <c r="H171" s="77">
        <v>1.4</v>
      </c>
      <c r="I171" s="77">
        <v>1.68</v>
      </c>
      <c r="J171" s="77">
        <v>2.23</v>
      </c>
      <c r="K171" s="77">
        <v>2.57</v>
      </c>
      <c r="L171" s="18">
        <v>141</v>
      </c>
      <c r="M171" s="17">
        <f>SUM(L171*$D171*$E171*$F171*$H171*$M$8)</f>
        <v>22072320.48</v>
      </c>
      <c r="N171" s="18"/>
      <c r="O171" s="17">
        <f t="shared" si="573"/>
        <v>0</v>
      </c>
      <c r="P171" s="18"/>
      <c r="Q171" s="17">
        <f>SUM(P171*$D171*$E171*$F171*$H171*$Q$8)</f>
        <v>0</v>
      </c>
      <c r="R171" s="16"/>
      <c r="S171" s="17">
        <f>SUM(R171*$D171*$E171*$F171*$H171*$S$8)</f>
        <v>0</v>
      </c>
      <c r="T171" s="18"/>
      <c r="U171" s="17">
        <f>SUM(T171*$D171*$E171*$F171*$H171*$U$8)</f>
        <v>0</v>
      </c>
      <c r="V171" s="16"/>
      <c r="W171" s="19">
        <f>SUM(V171*$D171*$E171*$F171*$H171*$W$8)</f>
        <v>0</v>
      </c>
      <c r="X171" s="78"/>
      <c r="Y171" s="17">
        <f t="shared" si="574"/>
        <v>0</v>
      </c>
      <c r="Z171" s="18"/>
      <c r="AA171" s="17">
        <f>SUM(Z171*$D171*$E171*$F171*$H171*$AA$8)</f>
        <v>0</v>
      </c>
      <c r="AB171" s="18"/>
      <c r="AC171" s="17">
        <f>SUM(AB171*$D171*$E171*$F171*$H171*$AC$8)</f>
        <v>0</v>
      </c>
      <c r="AD171" s="18"/>
      <c r="AE171" s="17">
        <f>SUM(AD171*$D171*$E171*$F171*$H171*$AE$8)</f>
        <v>0</v>
      </c>
      <c r="AF171" s="16"/>
      <c r="AG171" s="17">
        <f>AF171*$D171*$E171*$F171*$I171*$AG$8</f>
        <v>0</v>
      </c>
      <c r="AH171" s="27"/>
      <c r="AI171" s="17">
        <f>AH171*$D171*$E171*$F171*$I171*$AI$8</f>
        <v>0</v>
      </c>
      <c r="AJ171" s="21"/>
      <c r="AK171" s="17">
        <f>SUM(AJ171*$D171*$E171*$F171*$H171*$AK$8)</f>
        <v>0</v>
      </c>
      <c r="AL171" s="27"/>
      <c r="AM171" s="19">
        <f>SUM(AL171*$D171*$E171*$F171*$H171*$AM$8)</f>
        <v>0</v>
      </c>
      <c r="AN171" s="26"/>
      <c r="AO171" s="17">
        <f>SUM(AN171*$D171*$E171*$F171*$H171*$AO$8)</f>
        <v>0</v>
      </c>
      <c r="AP171" s="26"/>
      <c r="AQ171" s="17">
        <f>SUM(AP171*$D171*$E171*$F171*$H171*$AQ$8)</f>
        <v>0</v>
      </c>
      <c r="AR171" s="26">
        <v>110</v>
      </c>
      <c r="AS171" s="17">
        <f>SUM(AR171*$D171*$E171*$F171*$H171*$AS$8)</f>
        <v>17219540.800000001</v>
      </c>
      <c r="AT171" s="26"/>
      <c r="AU171" s="17">
        <f>SUM(AT171*$D171*$E171*$F171*$H171*$AU$8)</f>
        <v>0</v>
      </c>
      <c r="AV171" s="18"/>
      <c r="AW171" s="17">
        <f>SUM(AV171*$D171*$E171*$F171*$H171*$AW$8)</f>
        <v>0</v>
      </c>
      <c r="AX171" s="27"/>
      <c r="AY171" s="17">
        <f>SUM(AX171*$D171*$E171*$F171*$H171*$AY$8)</f>
        <v>0</v>
      </c>
      <c r="AZ171" s="26"/>
      <c r="BA171" s="17">
        <f>SUM(AZ171*$D171*$E171*$F171*$H171*$BA$8)</f>
        <v>0</v>
      </c>
      <c r="BB171" s="26"/>
      <c r="BC171" s="17">
        <f>SUM(BB171*$D171*$E171*$F171*$H171*$BC$8)</f>
        <v>0</v>
      </c>
      <c r="BD171" s="26"/>
      <c r="BE171" s="17">
        <f>SUM(BD171*$D171*$E171*$F171*$H171*$BE$8)</f>
        <v>0</v>
      </c>
      <c r="BF171" s="26"/>
      <c r="BG171" s="17">
        <f>SUM(BF171*$D171*$E171*$F171*$H171*$BG$8)</f>
        <v>0</v>
      </c>
      <c r="BH171" s="18"/>
      <c r="BI171" s="17">
        <f>SUM(BH171*$D171*$E171*$F171*$H171*$BI$8)</f>
        <v>0</v>
      </c>
      <c r="BJ171" s="26"/>
      <c r="BK171" s="17">
        <f>BJ171*$D171*$E171*$F171*$I171*$BK$8</f>
        <v>0</v>
      </c>
      <c r="BL171" s="27"/>
      <c r="BM171" s="17">
        <f>BL171*$D171*$E171*$F171*$I171*$BM$8</f>
        <v>0</v>
      </c>
      <c r="BN171" s="33">
        <v>100</v>
      </c>
      <c r="BO171" s="17">
        <f>BN171*$D171*$E171*$F171*$I171*$BO$8</f>
        <v>18784953.599999998</v>
      </c>
      <c r="BP171" s="26"/>
      <c r="BQ171" s="17">
        <f>BP171*$D171*$E171*$F171*$I171*$BQ$8</f>
        <v>0</v>
      </c>
      <c r="BR171" s="27">
        <v>25</v>
      </c>
      <c r="BS171" s="17">
        <f>BR171*$D171*$E171*$F171*$I171*$BS$8</f>
        <v>4696238.3999999994</v>
      </c>
      <c r="BT171" s="27"/>
      <c r="BU171" s="17">
        <f>BT171*$D171*$E171*$F171*$I171*$BU$8</f>
        <v>0</v>
      </c>
      <c r="BV171" s="26"/>
      <c r="BW171" s="17">
        <f>BV171*$D171*$E171*$F171*$I171*$BW$8</f>
        <v>0</v>
      </c>
      <c r="BX171" s="27"/>
      <c r="BY171" s="17">
        <f>BX171*$D171*$E171*$F171*$I171*$BY$8</f>
        <v>0</v>
      </c>
      <c r="BZ171" s="26"/>
      <c r="CA171" s="17">
        <f>BZ171*$D171*$E171*$F171*$I171*$CA$8</f>
        <v>0</v>
      </c>
      <c r="CB171" s="26"/>
      <c r="CC171" s="17">
        <f>CB171*$D171*$E171*$F171*$I171*$CC$8</f>
        <v>0</v>
      </c>
      <c r="CD171" s="26"/>
      <c r="CE171" s="17">
        <f>CD171*$D171*$E171*$F171*$I171*$CE$8</f>
        <v>0</v>
      </c>
      <c r="CF171" s="26"/>
      <c r="CG171" s="17">
        <f>CF171*$D171*$E171*$F171*$I171*$CG$8</f>
        <v>0</v>
      </c>
      <c r="CH171" s="18"/>
      <c r="CI171" s="17">
        <f>CH171*$D171*$E171*$F171*$I171*$CI$8</f>
        <v>0</v>
      </c>
      <c r="CJ171" s="16"/>
      <c r="CK171" s="17">
        <f>CJ171*$D171*$E171*$F171*$I171*$CK$8</f>
        <v>0</v>
      </c>
      <c r="CL171" s="26"/>
      <c r="CM171" s="17">
        <f>CL171*$D171*$E171*$F171*$I171*$CM$8</f>
        <v>0</v>
      </c>
      <c r="CN171" s="27"/>
      <c r="CO171" s="17">
        <f>CN171*$D171*$E171*$F171*$J171*$CO$8</f>
        <v>0</v>
      </c>
      <c r="CP171" s="26"/>
      <c r="CQ171" s="17">
        <f>CP171*$D171*$E171*$F171*$K171*$CQ$8</f>
        <v>0</v>
      </c>
      <c r="CR171" s="17"/>
      <c r="CS171" s="17">
        <f>CR171*D171*E171*F171</f>
        <v>0</v>
      </c>
      <c r="CT171" s="62">
        <f t="shared" si="667"/>
        <v>376</v>
      </c>
      <c r="CU171" s="62">
        <f t="shared" si="667"/>
        <v>62773053.279999994</v>
      </c>
      <c r="CV171" s="61">
        <f>SUM(CT171*F171)</f>
        <v>376</v>
      </c>
    </row>
    <row r="172" spans="1:100" ht="30" x14ac:dyDescent="0.25">
      <c r="A172" s="30"/>
      <c r="B172" s="30">
        <v>122</v>
      </c>
      <c r="C172" s="84" t="s">
        <v>282</v>
      </c>
      <c r="D172" s="77">
        <v>11480</v>
      </c>
      <c r="E172" s="15">
        <v>7.4</v>
      </c>
      <c r="F172" s="31">
        <v>1</v>
      </c>
      <c r="G172" s="31"/>
      <c r="H172" s="77">
        <v>1.4</v>
      </c>
      <c r="I172" s="77">
        <v>1.68</v>
      </c>
      <c r="J172" s="77">
        <v>2.23</v>
      </c>
      <c r="K172" s="77">
        <v>2.57</v>
      </c>
      <c r="L172" s="18"/>
      <c r="M172" s="17">
        <f>SUM(L172*$D172*$E172*$F172*$H172*$M$8)</f>
        <v>0</v>
      </c>
      <c r="N172" s="18"/>
      <c r="O172" s="17">
        <f t="shared" si="573"/>
        <v>0</v>
      </c>
      <c r="P172" s="18"/>
      <c r="Q172" s="17">
        <f>SUM(P172*$D172*$E172*$F172*$H172*$Q$8)</f>
        <v>0</v>
      </c>
      <c r="R172" s="16"/>
      <c r="S172" s="17">
        <f>SUM(R172*$D172*$E172*$F172*$H172*$S$8)</f>
        <v>0</v>
      </c>
      <c r="T172" s="18"/>
      <c r="U172" s="17">
        <f>SUM(T172*$D172*$E172*$F172*$H172*$U$8)</f>
        <v>0</v>
      </c>
      <c r="V172" s="16"/>
      <c r="W172" s="19">
        <f>SUM(V172*$D172*$E172*$F172*$H172*$W$8)</f>
        <v>0</v>
      </c>
      <c r="X172" s="78"/>
      <c r="Y172" s="17">
        <f t="shared" si="574"/>
        <v>0</v>
      </c>
      <c r="Z172" s="18"/>
      <c r="AA172" s="17">
        <f>SUM(Z172*$D172*$E172*$F172*$H172*$AA$8)</f>
        <v>0</v>
      </c>
      <c r="AB172" s="18"/>
      <c r="AC172" s="17">
        <f>SUM(AB172*$D172*$E172*$F172*$H172*$AC$8)</f>
        <v>0</v>
      </c>
      <c r="AD172" s="18"/>
      <c r="AE172" s="17">
        <f>SUM(AD172*$D172*$E172*$F172*$H172*$AE$8)</f>
        <v>0</v>
      </c>
      <c r="AF172" s="16"/>
      <c r="AG172" s="17">
        <f>AF172*$D172*$E172*$F172*$I172*$AG$8</f>
        <v>0</v>
      </c>
      <c r="AH172" s="27"/>
      <c r="AI172" s="17">
        <f>AH172*$D172*$E172*$F172*$I172*$AI$8</f>
        <v>0</v>
      </c>
      <c r="AJ172" s="21"/>
      <c r="AK172" s="17">
        <f>SUM(AJ172*$D172*$E172*$F172*$H172*$AK$8)</f>
        <v>0</v>
      </c>
      <c r="AL172" s="27"/>
      <c r="AM172" s="19">
        <f>SUM(AL172*$D172*$E172*$F172*$H172*$AM$8)</f>
        <v>0</v>
      </c>
      <c r="AN172" s="26"/>
      <c r="AO172" s="17">
        <f>SUM(AN172*$D172*$E172*$F172*$H172*$AO$8)</f>
        <v>0</v>
      </c>
      <c r="AP172" s="26"/>
      <c r="AQ172" s="17">
        <f>SUM(AP172*$D172*$E172*$F172*$H172*$AQ$8)</f>
        <v>0</v>
      </c>
      <c r="AR172" s="26"/>
      <c r="AS172" s="17">
        <f>SUM(AR172*$D172*$E172*$F172*$H172*$AS$8)</f>
        <v>0</v>
      </c>
      <c r="AT172" s="26"/>
      <c r="AU172" s="17">
        <f>SUM(AT172*$D172*$E172*$F172*$H172*$AU$8)</f>
        <v>0</v>
      </c>
      <c r="AV172" s="18"/>
      <c r="AW172" s="17">
        <f>SUM(AV172*$D172*$E172*$F172*$H172*$AW$8)</f>
        <v>0</v>
      </c>
      <c r="AX172" s="27"/>
      <c r="AY172" s="17">
        <f>SUM(AX172*$D172*$E172*$F172*$H172*$AY$8)</f>
        <v>0</v>
      </c>
      <c r="AZ172" s="26"/>
      <c r="BA172" s="17">
        <f>SUM(AZ172*$D172*$E172*$F172*$H172*$BA$8)</f>
        <v>0</v>
      </c>
      <c r="BB172" s="26"/>
      <c r="BC172" s="17">
        <f>SUM(BB172*$D172*$E172*$F172*$H172*$BC$8)</f>
        <v>0</v>
      </c>
      <c r="BD172" s="26"/>
      <c r="BE172" s="17">
        <f>SUM(BD172*$D172*$E172*$F172*$H172*$BE$8)</f>
        <v>0</v>
      </c>
      <c r="BF172" s="26"/>
      <c r="BG172" s="17">
        <f>SUM(BF172*$D172*$E172*$F172*$H172*$BG$8)</f>
        <v>0</v>
      </c>
      <c r="BH172" s="18"/>
      <c r="BI172" s="17">
        <f>SUM(BH172*$D172*$E172*$F172*$H172*$BI$8)</f>
        <v>0</v>
      </c>
      <c r="BJ172" s="26"/>
      <c r="BK172" s="17">
        <f>BJ172*$D172*$E172*$F172*$I172*$BK$8</f>
        <v>0</v>
      </c>
      <c r="BL172" s="27"/>
      <c r="BM172" s="17">
        <f>BL172*$D172*$E172*$F172*$I172*$BM$8</f>
        <v>0</v>
      </c>
      <c r="BN172" s="33"/>
      <c r="BO172" s="17">
        <f>BN172*$D172*$E172*$F172*$I172*$BO$8</f>
        <v>0</v>
      </c>
      <c r="BP172" s="26"/>
      <c r="BQ172" s="17">
        <f>BP172*$D172*$E172*$F172*$I172*$BQ$8</f>
        <v>0</v>
      </c>
      <c r="BR172" s="27"/>
      <c r="BS172" s="17">
        <f>BR172*$D172*$E172*$F172*$I172*$BS$8</f>
        <v>0</v>
      </c>
      <c r="BT172" s="27"/>
      <c r="BU172" s="17">
        <f>BT172*$D172*$E172*$F172*$I172*$BU$8</f>
        <v>0</v>
      </c>
      <c r="BV172" s="26"/>
      <c r="BW172" s="17">
        <f>BV172*$D172*$E172*$F172*$I172*$BW$8</f>
        <v>0</v>
      </c>
      <c r="BX172" s="27"/>
      <c r="BY172" s="17">
        <f>BX172*$D172*$E172*$F172*$I172*$BY$8</f>
        <v>0</v>
      </c>
      <c r="BZ172" s="26"/>
      <c r="CA172" s="17">
        <f>BZ172*$D172*$E172*$F172*$I172*$CA$8</f>
        <v>0</v>
      </c>
      <c r="CB172" s="26"/>
      <c r="CC172" s="17">
        <f>CB172*$D172*$E172*$F172*$I172*$CC$8</f>
        <v>0</v>
      </c>
      <c r="CD172" s="26"/>
      <c r="CE172" s="17">
        <f>CD172*$D172*$E172*$F172*$I172*$CE$8</f>
        <v>0</v>
      </c>
      <c r="CF172" s="26"/>
      <c r="CG172" s="17">
        <f>CF172*$D172*$E172*$F172*$I172*$CG$8</f>
        <v>0</v>
      </c>
      <c r="CH172" s="18"/>
      <c r="CI172" s="17">
        <f>CH172*$D172*$E172*$F172*$I172*$CI$8</f>
        <v>0</v>
      </c>
      <c r="CJ172" s="16"/>
      <c r="CK172" s="17">
        <f>CJ172*$D172*$E172*$F172*$I172*$CK$8</f>
        <v>0</v>
      </c>
      <c r="CL172" s="26"/>
      <c r="CM172" s="17">
        <f>CL172*$D172*$E172*$F172*$I172*$CM$8</f>
        <v>0</v>
      </c>
      <c r="CN172" s="27"/>
      <c r="CO172" s="17">
        <f>CN172*$D172*$E172*$F172*$J172*$CO$8</f>
        <v>0</v>
      </c>
      <c r="CP172" s="26"/>
      <c r="CQ172" s="17">
        <f>CP172*$D172*$E172*$F172*$K172*$CQ$8</f>
        <v>0</v>
      </c>
      <c r="CR172" s="17"/>
      <c r="CS172" s="17">
        <f>CR172*D172*E172*F172</f>
        <v>0</v>
      </c>
      <c r="CT172" s="62">
        <f t="shared" si="667"/>
        <v>0</v>
      </c>
      <c r="CU172" s="62">
        <f t="shared" si="667"/>
        <v>0</v>
      </c>
      <c r="CV172" s="61">
        <f>SUM(CT172*F172)</f>
        <v>0</v>
      </c>
    </row>
    <row r="173" spans="1:100" x14ac:dyDescent="0.25">
      <c r="A173" s="30">
        <v>37</v>
      </c>
      <c r="B173" s="30"/>
      <c r="C173" s="75" t="s">
        <v>283</v>
      </c>
      <c r="D173" s="77">
        <v>11480</v>
      </c>
      <c r="E173" s="80">
        <v>1</v>
      </c>
      <c r="F173" s="40">
        <v>1</v>
      </c>
      <c r="G173" s="40"/>
      <c r="H173" s="77">
        <v>1.4</v>
      </c>
      <c r="I173" s="77">
        <v>1.68</v>
      </c>
      <c r="J173" s="77">
        <v>2.23</v>
      </c>
      <c r="K173" s="77">
        <v>2.57</v>
      </c>
      <c r="L173" s="24">
        <f>SUM(L174:L185)</f>
        <v>0</v>
      </c>
      <c r="M173" s="24">
        <f>SUM(M174:M185)</f>
        <v>0</v>
      </c>
      <c r="N173" s="24">
        <f>SUM(N174:N185)</f>
        <v>0</v>
      </c>
      <c r="O173" s="24">
        <f t="shared" ref="O173:CI173" si="668">SUM(O174:O185)</f>
        <v>0</v>
      </c>
      <c r="P173" s="24">
        <f t="shared" si="668"/>
        <v>0</v>
      </c>
      <c r="Q173" s="24">
        <f t="shared" si="668"/>
        <v>0</v>
      </c>
      <c r="R173" s="64">
        <f t="shared" si="668"/>
        <v>0</v>
      </c>
      <c r="S173" s="24">
        <f t="shared" si="668"/>
        <v>0</v>
      </c>
      <c r="T173" s="24">
        <f t="shared" si="668"/>
        <v>0</v>
      </c>
      <c r="U173" s="24">
        <f t="shared" si="668"/>
        <v>0</v>
      </c>
      <c r="V173" s="64">
        <f t="shared" si="668"/>
        <v>0</v>
      </c>
      <c r="W173" s="64">
        <f t="shared" si="668"/>
        <v>0</v>
      </c>
      <c r="X173" s="24">
        <f t="shared" si="668"/>
        <v>0</v>
      </c>
      <c r="Y173" s="24">
        <f t="shared" si="668"/>
        <v>0</v>
      </c>
      <c r="Z173" s="24">
        <f t="shared" si="668"/>
        <v>0</v>
      </c>
      <c r="AA173" s="24">
        <f t="shared" si="668"/>
        <v>0</v>
      </c>
      <c r="AB173" s="24">
        <f t="shared" si="668"/>
        <v>0</v>
      </c>
      <c r="AC173" s="24">
        <f t="shared" si="668"/>
        <v>0</v>
      </c>
      <c r="AD173" s="24">
        <f>SUM(AD174:AD185)</f>
        <v>0</v>
      </c>
      <c r="AE173" s="24">
        <f>SUM(AE174:AE185)</f>
        <v>0</v>
      </c>
      <c r="AF173" s="64">
        <f t="shared" ref="AF173" si="669">SUM(AF174:AF185)</f>
        <v>0</v>
      </c>
      <c r="AG173" s="24">
        <f t="shared" si="668"/>
        <v>0</v>
      </c>
      <c r="AH173" s="48">
        <f t="shared" si="668"/>
        <v>0</v>
      </c>
      <c r="AI173" s="47">
        <f t="shared" si="668"/>
        <v>0</v>
      </c>
      <c r="AJ173" s="48">
        <v>0</v>
      </c>
      <c r="AK173" s="47">
        <f t="shared" si="668"/>
        <v>0</v>
      </c>
      <c r="AL173" s="48">
        <f>SUM(AL174:AL185)</f>
        <v>0</v>
      </c>
      <c r="AM173" s="48">
        <f>SUM(AM174:AM185)</f>
        <v>0</v>
      </c>
      <c r="AN173" s="47">
        <f t="shared" si="668"/>
        <v>0</v>
      </c>
      <c r="AO173" s="47">
        <f t="shared" si="668"/>
        <v>0</v>
      </c>
      <c r="AP173" s="47">
        <f t="shared" si="668"/>
        <v>0</v>
      </c>
      <c r="AQ173" s="47">
        <f t="shared" si="668"/>
        <v>0</v>
      </c>
      <c r="AR173" s="47">
        <f t="shared" si="668"/>
        <v>0</v>
      </c>
      <c r="AS173" s="47">
        <f t="shared" si="668"/>
        <v>0</v>
      </c>
      <c r="AT173" s="47">
        <f t="shared" si="668"/>
        <v>360</v>
      </c>
      <c r="AU173" s="47">
        <f t="shared" si="668"/>
        <v>8273383.4399999995</v>
      </c>
      <c r="AV173" s="47">
        <f t="shared" si="668"/>
        <v>0</v>
      </c>
      <c r="AW173" s="47">
        <f t="shared" si="668"/>
        <v>0</v>
      </c>
      <c r="AX173" s="48">
        <f t="shared" si="668"/>
        <v>0</v>
      </c>
      <c r="AY173" s="47">
        <f t="shared" si="668"/>
        <v>0</v>
      </c>
      <c r="AZ173" s="47">
        <f t="shared" si="668"/>
        <v>0</v>
      </c>
      <c r="BA173" s="47">
        <f t="shared" si="668"/>
        <v>0</v>
      </c>
      <c r="BB173" s="47">
        <f t="shared" si="668"/>
        <v>0</v>
      </c>
      <c r="BC173" s="47">
        <f t="shared" si="668"/>
        <v>0</v>
      </c>
      <c r="BD173" s="47">
        <f t="shared" si="668"/>
        <v>0</v>
      </c>
      <c r="BE173" s="47">
        <f t="shared" si="668"/>
        <v>0</v>
      </c>
      <c r="BF173" s="47">
        <f t="shared" si="668"/>
        <v>0</v>
      </c>
      <c r="BG173" s="47">
        <f t="shared" si="668"/>
        <v>0</v>
      </c>
      <c r="BH173" s="47">
        <f t="shared" si="668"/>
        <v>0</v>
      </c>
      <c r="BI173" s="47">
        <f t="shared" si="668"/>
        <v>0</v>
      </c>
      <c r="BJ173" s="47">
        <f t="shared" si="668"/>
        <v>0</v>
      </c>
      <c r="BK173" s="47">
        <f t="shared" si="668"/>
        <v>0</v>
      </c>
      <c r="BL173" s="48">
        <f>SUM(BL174:BL185)</f>
        <v>0</v>
      </c>
      <c r="BM173" s="47">
        <f>SUM(BM174:BM185)</f>
        <v>0</v>
      </c>
      <c r="BN173" s="47">
        <f>SUM(BN174:BN185)</f>
        <v>0</v>
      </c>
      <c r="BO173" s="47">
        <f>SUM(BO174:BO185)</f>
        <v>0</v>
      </c>
      <c r="BP173" s="47">
        <f t="shared" si="668"/>
        <v>0</v>
      </c>
      <c r="BQ173" s="47">
        <f t="shared" si="668"/>
        <v>0</v>
      </c>
      <c r="BR173" s="48">
        <f t="shared" si="668"/>
        <v>0</v>
      </c>
      <c r="BS173" s="47">
        <f t="shared" si="668"/>
        <v>0</v>
      </c>
      <c r="BT173" s="47">
        <f t="shared" si="668"/>
        <v>0</v>
      </c>
      <c r="BU173" s="47">
        <f t="shared" si="668"/>
        <v>0</v>
      </c>
      <c r="BV173" s="47">
        <f t="shared" si="668"/>
        <v>0</v>
      </c>
      <c r="BW173" s="47">
        <f t="shared" si="668"/>
        <v>0</v>
      </c>
      <c r="BX173" s="47">
        <f t="shared" si="668"/>
        <v>20</v>
      </c>
      <c r="BY173" s="47">
        <f t="shared" si="668"/>
        <v>702024.96</v>
      </c>
      <c r="BZ173" s="47">
        <f t="shared" si="668"/>
        <v>0</v>
      </c>
      <c r="CA173" s="47">
        <f t="shared" si="668"/>
        <v>0</v>
      </c>
      <c r="CB173" s="47">
        <f t="shared" si="668"/>
        <v>0</v>
      </c>
      <c r="CC173" s="47">
        <f t="shared" si="668"/>
        <v>0</v>
      </c>
      <c r="CD173" s="47">
        <f t="shared" si="668"/>
        <v>0</v>
      </c>
      <c r="CE173" s="47">
        <f t="shared" si="668"/>
        <v>0</v>
      </c>
      <c r="CF173" s="47">
        <f t="shared" si="668"/>
        <v>0</v>
      </c>
      <c r="CG173" s="47">
        <f t="shared" si="668"/>
        <v>0</v>
      </c>
      <c r="CH173" s="47">
        <f t="shared" si="668"/>
        <v>0</v>
      </c>
      <c r="CI173" s="47">
        <f t="shared" si="668"/>
        <v>0</v>
      </c>
      <c r="CJ173" s="48">
        <f t="shared" ref="CJ173:CU173" si="670">SUM(CJ174:CJ185)</f>
        <v>0</v>
      </c>
      <c r="CK173" s="47">
        <f t="shared" si="670"/>
        <v>0</v>
      </c>
      <c r="CL173" s="47">
        <f t="shared" si="670"/>
        <v>0</v>
      </c>
      <c r="CM173" s="47">
        <f t="shared" si="670"/>
        <v>0</v>
      </c>
      <c r="CN173" s="48">
        <v>0</v>
      </c>
      <c r="CO173" s="47">
        <f t="shared" si="670"/>
        <v>0</v>
      </c>
      <c r="CP173" s="47">
        <f t="shared" si="670"/>
        <v>0</v>
      </c>
      <c r="CQ173" s="47">
        <f t="shared" si="670"/>
        <v>0</v>
      </c>
      <c r="CR173" s="47">
        <f t="shared" si="670"/>
        <v>0</v>
      </c>
      <c r="CS173" s="47">
        <f t="shared" si="670"/>
        <v>0</v>
      </c>
      <c r="CT173" s="47">
        <f t="shared" si="670"/>
        <v>380</v>
      </c>
      <c r="CU173" s="47">
        <f t="shared" si="670"/>
        <v>8975408.4000000004</v>
      </c>
      <c r="CV173" s="61"/>
    </row>
    <row r="174" spans="1:100" ht="60" x14ac:dyDescent="0.25">
      <c r="A174" s="30"/>
      <c r="B174" s="30">
        <v>123</v>
      </c>
      <c r="C174" s="84" t="s">
        <v>284</v>
      </c>
      <c r="D174" s="77">
        <v>11480</v>
      </c>
      <c r="E174" s="15">
        <v>1.61</v>
      </c>
      <c r="F174" s="31">
        <v>1</v>
      </c>
      <c r="G174" s="31"/>
      <c r="H174" s="77">
        <v>1.4</v>
      </c>
      <c r="I174" s="77">
        <v>1.68</v>
      </c>
      <c r="J174" s="77">
        <v>2.23</v>
      </c>
      <c r="K174" s="77">
        <v>2.57</v>
      </c>
      <c r="L174" s="18"/>
      <c r="M174" s="17">
        <f t="shared" ref="M174:M185" si="671">SUM(L174*$D174*$E174*$F174*$H174*$M$8)</f>
        <v>0</v>
      </c>
      <c r="N174" s="18"/>
      <c r="O174" s="17">
        <f t="shared" si="573"/>
        <v>0</v>
      </c>
      <c r="P174" s="18"/>
      <c r="Q174" s="17">
        <f t="shared" ref="Q174:Q185" si="672">SUM(P174*$D174*$E174*$F174*$H174*$Q$8)</f>
        <v>0</v>
      </c>
      <c r="R174" s="16"/>
      <c r="S174" s="17">
        <f t="shared" ref="S174:S185" si="673">SUM(R174*$D174*$E174*$F174*$H174*$S$8)</f>
        <v>0</v>
      </c>
      <c r="T174" s="18"/>
      <c r="U174" s="17">
        <f t="shared" ref="U174:U185" si="674">SUM(T174*$D174*$E174*$F174*$H174*$U$8)</f>
        <v>0</v>
      </c>
      <c r="V174" s="16"/>
      <c r="W174" s="19">
        <f t="shared" ref="W174:W185" si="675">SUM(V174*$D174*$E174*$F174*$H174*$W$8)</f>
        <v>0</v>
      </c>
      <c r="X174" s="78"/>
      <c r="Y174" s="17">
        <f t="shared" si="574"/>
        <v>0</v>
      </c>
      <c r="Z174" s="18"/>
      <c r="AA174" s="17">
        <f t="shared" ref="AA174:AA185" si="676">SUM(Z174*$D174*$E174*$F174*$H174*$AA$8)</f>
        <v>0</v>
      </c>
      <c r="AB174" s="18"/>
      <c r="AC174" s="17">
        <f t="shared" ref="AC174:AC185" si="677">SUM(AB174*$D174*$E174*$F174*$H174*$AC$8)</f>
        <v>0</v>
      </c>
      <c r="AD174" s="18"/>
      <c r="AE174" s="17">
        <f t="shared" ref="AE174:AE185" si="678">SUM(AD174*$D174*$E174*$F174*$H174*$AE$8)</f>
        <v>0</v>
      </c>
      <c r="AF174" s="16"/>
      <c r="AG174" s="17">
        <f t="shared" ref="AG174:AG185" si="679">AF174*$D174*$E174*$F174*$I174*$AG$8</f>
        <v>0</v>
      </c>
      <c r="AH174" s="16"/>
      <c r="AI174" s="17">
        <f>AH174*$D174*$E174*$F174*$I174*$AI$8</f>
        <v>0</v>
      </c>
      <c r="AJ174" s="21"/>
      <c r="AK174" s="17">
        <f>SUM(AJ174*$D174*$E174*$F174*$H174*$AK$8)</f>
        <v>0</v>
      </c>
      <c r="AL174" s="16"/>
      <c r="AM174" s="19">
        <f>SUM(AL174*$D174*$E174*$F174*$H174*$AM$8)</f>
        <v>0</v>
      </c>
      <c r="AN174" s="18"/>
      <c r="AO174" s="17">
        <f>SUM(AN174*$D174*$E174*$F174*$H174*$AO$8)</f>
        <v>0</v>
      </c>
      <c r="AP174" s="18"/>
      <c r="AQ174" s="17">
        <f>SUM(AP174*$D174*$E174*$F174*$H174*$AQ$8)</f>
        <v>0</v>
      </c>
      <c r="AR174" s="18"/>
      <c r="AS174" s="17">
        <f>SUM(AR174*$D174*$E174*$F174*$H174*$AS$8)</f>
        <v>0</v>
      </c>
      <c r="AT174" s="16">
        <v>3</v>
      </c>
      <c r="AU174" s="17">
        <f t="shared" ref="AU174:AU185" si="680">SUM(AT174*$D174*$E174*$F174*$H174*$AU$8)</f>
        <v>77627.759999999995</v>
      </c>
      <c r="AV174" s="18"/>
      <c r="AW174" s="17">
        <f>SUM(AV174*$D174*$E174*$F174*$H174*$AW$8)</f>
        <v>0</v>
      </c>
      <c r="AX174" s="16"/>
      <c r="AY174" s="17">
        <f>SUM(AX174*$D174*$E174*$F174*$H174*$AY$8)</f>
        <v>0</v>
      </c>
      <c r="AZ174" s="18"/>
      <c r="BA174" s="17">
        <f>SUM(AZ174*$D174*$E174*$F174*$H174*$BA$8)</f>
        <v>0</v>
      </c>
      <c r="BB174" s="18"/>
      <c r="BC174" s="17">
        <f>SUM(BB174*$D174*$E174*$F174*$H174*$BC$8)</f>
        <v>0</v>
      </c>
      <c r="BD174" s="18"/>
      <c r="BE174" s="17">
        <f>SUM(BD174*$D174*$E174*$F174*$H174*$BE$8)</f>
        <v>0</v>
      </c>
      <c r="BF174" s="18"/>
      <c r="BG174" s="17">
        <f>SUM(BF174*$D174*$E174*$F174*$H174*$BG$8)</f>
        <v>0</v>
      </c>
      <c r="BH174" s="18"/>
      <c r="BI174" s="17">
        <f>SUM(BH174*$D174*$E174*$F174*$H174*$BI$8)</f>
        <v>0</v>
      </c>
      <c r="BJ174" s="18"/>
      <c r="BK174" s="17">
        <f>BJ174*$D174*$E174*$F174*$I174*$BK$8</f>
        <v>0</v>
      </c>
      <c r="BL174" s="16"/>
      <c r="BM174" s="17">
        <f>BL174*$D174*$E174*$F174*$I174*$BM$8</f>
        <v>0</v>
      </c>
      <c r="BN174" s="32"/>
      <c r="BO174" s="17">
        <f>BN174*$D174*$E174*$F174*$I174*$BO$8</f>
        <v>0</v>
      </c>
      <c r="BP174" s="18"/>
      <c r="BQ174" s="17">
        <f>BP174*$D174*$E174*$F174*$I174*$BQ$8</f>
        <v>0</v>
      </c>
      <c r="BR174" s="16"/>
      <c r="BS174" s="17">
        <f>BR174*$D174*$E174*$F174*$I174*$BS$8</f>
        <v>0</v>
      </c>
      <c r="BT174" s="16"/>
      <c r="BU174" s="17">
        <f>BT174*$D174*$E174*$F174*$I174*$BU$8</f>
        <v>0</v>
      </c>
      <c r="BV174" s="18"/>
      <c r="BW174" s="17">
        <f>BV174*$D174*$E174*$F174*$I174*$BW$8</f>
        <v>0</v>
      </c>
      <c r="BX174" s="16"/>
      <c r="BY174" s="17">
        <f>BX174*$D174*$E174*$F174*$I174*$BY$8</f>
        <v>0</v>
      </c>
      <c r="BZ174" s="18"/>
      <c r="CA174" s="17">
        <f>BZ174*$D174*$E174*$F174*$I174*$CA$8</f>
        <v>0</v>
      </c>
      <c r="CB174" s="18"/>
      <c r="CC174" s="17">
        <f>CB174*$D174*$E174*$F174*$I174*$CC$8</f>
        <v>0</v>
      </c>
      <c r="CD174" s="18"/>
      <c r="CE174" s="17">
        <f>CD174*$D174*$E174*$F174*$I174*$CE$8</f>
        <v>0</v>
      </c>
      <c r="CF174" s="18"/>
      <c r="CG174" s="17">
        <f>CF174*$D174*$E174*$F174*$I174*$CG$8</f>
        <v>0</v>
      </c>
      <c r="CH174" s="18"/>
      <c r="CI174" s="17">
        <f>CH174*$D174*$E174*$F174*$I174*$CI$8</f>
        <v>0</v>
      </c>
      <c r="CJ174" s="16"/>
      <c r="CK174" s="17">
        <f>CJ174*$D174*$E174*$F174*$I174*$CK$8</f>
        <v>0</v>
      </c>
      <c r="CL174" s="18"/>
      <c r="CM174" s="17">
        <f>CL174*$D174*$E174*$F174*$I174*$CM$8</f>
        <v>0</v>
      </c>
      <c r="CN174" s="16"/>
      <c r="CO174" s="17">
        <f>CN174*$D174*$E174*$F174*$J174*$CO$8</f>
        <v>0</v>
      </c>
      <c r="CP174" s="18"/>
      <c r="CQ174" s="17">
        <f>CP174*$D174*$E174*$F174*$K174*$CQ$8</f>
        <v>0</v>
      </c>
      <c r="CR174" s="17"/>
      <c r="CS174" s="17">
        <f>CR174*D174*E174*F174</f>
        <v>0</v>
      </c>
      <c r="CT174" s="62">
        <f t="shared" ref="CT174:CU185" si="681">SUM(N174+L174+X174+P174+R174+Z174+V174+T174+AB174+AF174+AD174+AH174+AJ174+AN174+BJ174+BP174+AL174+AX174+AZ174+CB174+CD174+BZ174+CF174+CH174+BT174+BV174+AP174+AR174+AT174+AV174+BL174+BN174+BR174+BB174+BD174+BF174+BH174+BX174+CJ174+CL174+CN174+CP174+CR174)</f>
        <v>3</v>
      </c>
      <c r="CU174" s="62">
        <f t="shared" si="681"/>
        <v>77627.759999999995</v>
      </c>
      <c r="CV174" s="61">
        <f t="shared" ref="CV174:CV185" si="682">SUM(CT174*F174)</f>
        <v>3</v>
      </c>
    </row>
    <row r="175" spans="1:100" ht="60" x14ac:dyDescent="0.25">
      <c r="A175" s="30"/>
      <c r="B175" s="30">
        <v>124</v>
      </c>
      <c r="C175" s="84" t="s">
        <v>285</v>
      </c>
      <c r="D175" s="77">
        <v>11480</v>
      </c>
      <c r="E175" s="15">
        <v>1.94</v>
      </c>
      <c r="F175" s="31">
        <v>1</v>
      </c>
      <c r="G175" s="31"/>
      <c r="H175" s="77">
        <v>1.4</v>
      </c>
      <c r="I175" s="77">
        <v>1.68</v>
      </c>
      <c r="J175" s="77">
        <v>2.23</v>
      </c>
      <c r="K175" s="77">
        <v>2.57</v>
      </c>
      <c r="L175" s="18"/>
      <c r="M175" s="17">
        <f t="shared" si="671"/>
        <v>0</v>
      </c>
      <c r="N175" s="18"/>
      <c r="O175" s="17">
        <f t="shared" si="573"/>
        <v>0</v>
      </c>
      <c r="P175" s="18"/>
      <c r="Q175" s="17">
        <f t="shared" si="672"/>
        <v>0</v>
      </c>
      <c r="R175" s="16"/>
      <c r="S175" s="17">
        <f t="shared" si="673"/>
        <v>0</v>
      </c>
      <c r="T175" s="18"/>
      <c r="U175" s="17">
        <f t="shared" si="674"/>
        <v>0</v>
      </c>
      <c r="V175" s="16"/>
      <c r="W175" s="19">
        <f t="shared" si="675"/>
        <v>0</v>
      </c>
      <c r="X175" s="78"/>
      <c r="Y175" s="17">
        <f t="shared" si="574"/>
        <v>0</v>
      </c>
      <c r="Z175" s="18"/>
      <c r="AA175" s="17">
        <f t="shared" si="676"/>
        <v>0</v>
      </c>
      <c r="AB175" s="18"/>
      <c r="AC175" s="17">
        <f t="shared" si="677"/>
        <v>0</v>
      </c>
      <c r="AD175" s="18"/>
      <c r="AE175" s="17">
        <f t="shared" si="678"/>
        <v>0</v>
      </c>
      <c r="AF175" s="16"/>
      <c r="AG175" s="17">
        <f t="shared" si="679"/>
        <v>0</v>
      </c>
      <c r="AH175" s="16"/>
      <c r="AI175" s="17">
        <f>AH175*$D175*$E175*$F175*$I175*$AI$8</f>
        <v>0</v>
      </c>
      <c r="AJ175" s="21"/>
      <c r="AK175" s="17">
        <f>SUM(AJ175*$D175*$E175*$F175*$H175*$AK$8)</f>
        <v>0</v>
      </c>
      <c r="AL175" s="16"/>
      <c r="AM175" s="19">
        <f>SUM(AL175*$D175*$E175*$F175*$H175*$AM$8)</f>
        <v>0</v>
      </c>
      <c r="AN175" s="18"/>
      <c r="AO175" s="17">
        <f>SUM(AN175*$D175*$E175*$F175*$H175*$AO$8)</f>
        <v>0</v>
      </c>
      <c r="AP175" s="18"/>
      <c r="AQ175" s="17">
        <f>SUM(AP175*$D175*$E175*$F175*$H175*$AQ$8)</f>
        <v>0</v>
      </c>
      <c r="AR175" s="18"/>
      <c r="AS175" s="17">
        <f>SUM(AR175*$D175*$E175*$F175*$H175*$AS$8)</f>
        <v>0</v>
      </c>
      <c r="AT175" s="16">
        <v>2</v>
      </c>
      <c r="AU175" s="17">
        <f t="shared" si="680"/>
        <v>62359.360000000001</v>
      </c>
      <c r="AV175" s="18"/>
      <c r="AW175" s="17">
        <f>SUM(AV175*$D175*$E175*$F175*$H175*$AW$8)</f>
        <v>0</v>
      </c>
      <c r="AX175" s="16"/>
      <c r="AY175" s="17">
        <f>SUM(AX175*$D175*$E175*$F175*$H175*$AY$8)</f>
        <v>0</v>
      </c>
      <c r="AZ175" s="18"/>
      <c r="BA175" s="17">
        <f>SUM(AZ175*$D175*$E175*$F175*$H175*$BA$8)</f>
        <v>0</v>
      </c>
      <c r="BB175" s="18"/>
      <c r="BC175" s="17">
        <f>SUM(BB175*$D175*$E175*$F175*$H175*$BC$8)</f>
        <v>0</v>
      </c>
      <c r="BD175" s="18"/>
      <c r="BE175" s="17">
        <f>SUM(BD175*$D175*$E175*$F175*$H175*$BE$8)</f>
        <v>0</v>
      </c>
      <c r="BF175" s="18"/>
      <c r="BG175" s="17">
        <f>SUM(BF175*$D175*$E175*$F175*$H175*$BG$8)</f>
        <v>0</v>
      </c>
      <c r="BH175" s="18"/>
      <c r="BI175" s="17">
        <f>SUM(BH175*$D175*$E175*$F175*$H175*$BI$8)</f>
        <v>0</v>
      </c>
      <c r="BJ175" s="18"/>
      <c r="BK175" s="17">
        <f>BJ175*$D175*$E175*$F175*$I175*$BK$8</f>
        <v>0</v>
      </c>
      <c r="BL175" s="16"/>
      <c r="BM175" s="17">
        <f>BL175*$D175*$E175*$F175*$I175*$BM$8</f>
        <v>0</v>
      </c>
      <c r="BN175" s="32"/>
      <c r="BO175" s="17">
        <f>BN175*$D175*$E175*$F175*$I175*$BO$8</f>
        <v>0</v>
      </c>
      <c r="BP175" s="18"/>
      <c r="BQ175" s="17">
        <f>BP175*$D175*$E175*$F175*$I175*$BQ$8</f>
        <v>0</v>
      </c>
      <c r="BR175" s="16"/>
      <c r="BS175" s="17">
        <f>BR175*$D175*$E175*$F175*$I175*$BS$8</f>
        <v>0</v>
      </c>
      <c r="BT175" s="16"/>
      <c r="BU175" s="17">
        <f>BT175*$D175*$E175*$F175*$I175*$BU$8</f>
        <v>0</v>
      </c>
      <c r="BV175" s="18"/>
      <c r="BW175" s="17">
        <f>BV175*$D175*$E175*$F175*$I175*$BW$8</f>
        <v>0</v>
      </c>
      <c r="BX175" s="16"/>
      <c r="BY175" s="17">
        <f>BX175*$D175*$E175*$F175*$I175*$BY$8</f>
        <v>0</v>
      </c>
      <c r="BZ175" s="18"/>
      <c r="CA175" s="17">
        <f>BZ175*$D175*$E175*$F175*$I175*$CA$8</f>
        <v>0</v>
      </c>
      <c r="CB175" s="18"/>
      <c r="CC175" s="17">
        <f>CB175*$D175*$E175*$F175*$I175*$CC$8</f>
        <v>0</v>
      </c>
      <c r="CD175" s="18"/>
      <c r="CE175" s="17">
        <f>CD175*$D175*$E175*$F175*$I175*$CE$8</f>
        <v>0</v>
      </c>
      <c r="CF175" s="18"/>
      <c r="CG175" s="17">
        <f>CF175*$D175*$E175*$F175*$I175*$CG$8</f>
        <v>0</v>
      </c>
      <c r="CH175" s="18"/>
      <c r="CI175" s="17">
        <f>CH175*$D175*$E175*$F175*$I175*$CI$8</f>
        <v>0</v>
      </c>
      <c r="CJ175" s="16"/>
      <c r="CK175" s="17">
        <f>CJ175*$D175*$E175*$F175*$I175*$CK$8</f>
        <v>0</v>
      </c>
      <c r="CL175" s="18"/>
      <c r="CM175" s="17">
        <f>CL175*$D175*$E175*$F175*$I175*$CM$8</f>
        <v>0</v>
      </c>
      <c r="CN175" s="16"/>
      <c r="CO175" s="17">
        <f>CN175*$D175*$E175*$F175*$J175*$CO$8</f>
        <v>0</v>
      </c>
      <c r="CP175" s="18"/>
      <c r="CQ175" s="17">
        <f>CP175*$D175*$E175*$F175*$K175*$CQ$8</f>
        <v>0</v>
      </c>
      <c r="CR175" s="17"/>
      <c r="CS175" s="17">
        <f>CR175*D175*E175*F175</f>
        <v>0</v>
      </c>
      <c r="CT175" s="62">
        <f t="shared" si="681"/>
        <v>2</v>
      </c>
      <c r="CU175" s="62">
        <f t="shared" si="681"/>
        <v>62359.360000000001</v>
      </c>
      <c r="CV175" s="61">
        <f t="shared" si="682"/>
        <v>2</v>
      </c>
    </row>
    <row r="176" spans="1:100" ht="75" x14ac:dyDescent="0.25">
      <c r="A176" s="30"/>
      <c r="B176" s="30">
        <v>125</v>
      </c>
      <c r="C176" s="84" t="s">
        <v>286</v>
      </c>
      <c r="D176" s="77">
        <v>11480</v>
      </c>
      <c r="E176" s="15">
        <v>1.52</v>
      </c>
      <c r="F176" s="31">
        <v>1</v>
      </c>
      <c r="G176" s="31"/>
      <c r="H176" s="77">
        <v>1.4</v>
      </c>
      <c r="I176" s="77">
        <v>1.68</v>
      </c>
      <c r="J176" s="77">
        <v>2.23</v>
      </c>
      <c r="K176" s="77">
        <v>2.57</v>
      </c>
      <c r="L176" s="18"/>
      <c r="M176" s="17">
        <f t="shared" si="671"/>
        <v>0</v>
      </c>
      <c r="N176" s="18"/>
      <c r="O176" s="17">
        <f t="shared" si="573"/>
        <v>0</v>
      </c>
      <c r="P176" s="18"/>
      <c r="Q176" s="17">
        <f t="shared" si="672"/>
        <v>0</v>
      </c>
      <c r="R176" s="16"/>
      <c r="S176" s="17">
        <f t="shared" si="673"/>
        <v>0</v>
      </c>
      <c r="T176" s="18"/>
      <c r="U176" s="17">
        <f t="shared" si="674"/>
        <v>0</v>
      </c>
      <c r="V176" s="16"/>
      <c r="W176" s="19">
        <f t="shared" si="675"/>
        <v>0</v>
      </c>
      <c r="X176" s="78"/>
      <c r="Y176" s="17">
        <f t="shared" si="574"/>
        <v>0</v>
      </c>
      <c r="Z176" s="18"/>
      <c r="AA176" s="17">
        <f t="shared" si="676"/>
        <v>0</v>
      </c>
      <c r="AB176" s="18"/>
      <c r="AC176" s="17">
        <f t="shared" si="677"/>
        <v>0</v>
      </c>
      <c r="AD176" s="18"/>
      <c r="AE176" s="17">
        <f t="shared" si="678"/>
        <v>0</v>
      </c>
      <c r="AF176" s="16"/>
      <c r="AG176" s="17">
        <f t="shared" si="679"/>
        <v>0</v>
      </c>
      <c r="AH176" s="16"/>
      <c r="AI176" s="17">
        <f>AH176*$D176*$E176*$F176*$I176*$AI$8</f>
        <v>0</v>
      </c>
      <c r="AJ176" s="21"/>
      <c r="AK176" s="17">
        <f>SUM(AJ176*$D176*$E176*$F176*$H176*$AK$8)</f>
        <v>0</v>
      </c>
      <c r="AL176" s="16"/>
      <c r="AM176" s="19">
        <f>SUM(AL176*$D176*$E176*$F176*$H176*$AM$8)</f>
        <v>0</v>
      </c>
      <c r="AN176" s="18"/>
      <c r="AO176" s="17">
        <f>SUM(AN176*$D176*$E176*$F176*$H176*$AO$8)</f>
        <v>0</v>
      </c>
      <c r="AP176" s="18"/>
      <c r="AQ176" s="17">
        <f>SUM(AP176*$D176*$E176*$F176*$H176*$AQ$8)</f>
        <v>0</v>
      </c>
      <c r="AR176" s="18"/>
      <c r="AS176" s="17">
        <f>SUM(AR176*$D176*$E176*$F176*$H176*$AS$8)</f>
        <v>0</v>
      </c>
      <c r="AT176" s="16">
        <v>35</v>
      </c>
      <c r="AU176" s="17">
        <f t="shared" si="680"/>
        <v>855030.39999999991</v>
      </c>
      <c r="AV176" s="18"/>
      <c r="AW176" s="17">
        <f>SUM(AV176*$D176*$E176*$F176*$H176*$AW$8)</f>
        <v>0</v>
      </c>
      <c r="AX176" s="16"/>
      <c r="AY176" s="17">
        <f>SUM(AX176*$D176*$E176*$F176*$H176*$AY$8)</f>
        <v>0</v>
      </c>
      <c r="AZ176" s="18"/>
      <c r="BA176" s="17">
        <f>SUM(AZ176*$D176*$E176*$F176*$H176*$BA$8)</f>
        <v>0</v>
      </c>
      <c r="BB176" s="18"/>
      <c r="BC176" s="17">
        <f>SUM(BB176*$D176*$E176*$F176*$H176*$BC$8)</f>
        <v>0</v>
      </c>
      <c r="BD176" s="18"/>
      <c r="BE176" s="17">
        <f>SUM(BD176*$D176*$E176*$F176*$H176*$BE$8)</f>
        <v>0</v>
      </c>
      <c r="BF176" s="18"/>
      <c r="BG176" s="17">
        <f>SUM(BF176*$D176*$E176*$F176*$H176*$BG$8)</f>
        <v>0</v>
      </c>
      <c r="BH176" s="18"/>
      <c r="BI176" s="17">
        <f>SUM(BH176*$D176*$E176*$F176*$H176*$BI$8)</f>
        <v>0</v>
      </c>
      <c r="BJ176" s="18"/>
      <c r="BK176" s="17">
        <f>BJ176*$D176*$E176*$F176*$I176*$BK$8</f>
        <v>0</v>
      </c>
      <c r="BL176" s="16"/>
      <c r="BM176" s="17">
        <f>BL176*$D176*$E176*$F176*$I176*$BM$8</f>
        <v>0</v>
      </c>
      <c r="BN176" s="32"/>
      <c r="BO176" s="17">
        <f>BN176*$D176*$E176*$F176*$I176*$BO$8</f>
        <v>0</v>
      </c>
      <c r="BP176" s="18"/>
      <c r="BQ176" s="17">
        <f>BP176*$D176*$E176*$F176*$I176*$BQ$8</f>
        <v>0</v>
      </c>
      <c r="BR176" s="16"/>
      <c r="BS176" s="17">
        <f>BR176*$D176*$E176*$F176*$I176*$BS$8</f>
        <v>0</v>
      </c>
      <c r="BT176" s="16"/>
      <c r="BU176" s="17">
        <f>BT176*$D176*$E176*$F176*$I176*$BU$8</f>
        <v>0</v>
      </c>
      <c r="BV176" s="18"/>
      <c r="BW176" s="17">
        <f>BV176*$D176*$E176*$F176*$I176*$BW$8</f>
        <v>0</v>
      </c>
      <c r="BX176" s="16"/>
      <c r="BY176" s="17">
        <f>BX176*$D176*$E176*$F176*$I176*$BY$8</f>
        <v>0</v>
      </c>
      <c r="BZ176" s="18"/>
      <c r="CA176" s="17">
        <f>BZ176*$D176*$E176*$F176*$I176*$CA$8</f>
        <v>0</v>
      </c>
      <c r="CB176" s="18"/>
      <c r="CC176" s="17">
        <f>CB176*$D176*$E176*$F176*$I176*$CC$8</f>
        <v>0</v>
      </c>
      <c r="CD176" s="18"/>
      <c r="CE176" s="17">
        <f>CD176*$D176*$E176*$F176*$I176*$CE$8</f>
        <v>0</v>
      </c>
      <c r="CF176" s="18"/>
      <c r="CG176" s="17">
        <f>CF176*$D176*$E176*$F176*$I176*$CG$8</f>
        <v>0</v>
      </c>
      <c r="CH176" s="18"/>
      <c r="CI176" s="17">
        <f>CH176*$D176*$E176*$F176*$I176*$CI$8</f>
        <v>0</v>
      </c>
      <c r="CJ176" s="16"/>
      <c r="CK176" s="17">
        <f>CJ176*$D176*$E176*$F176*$I176*$CK$8</f>
        <v>0</v>
      </c>
      <c r="CL176" s="18"/>
      <c r="CM176" s="17">
        <f>CL176*$D176*$E176*$F176*$I176*$CM$8</f>
        <v>0</v>
      </c>
      <c r="CN176" s="16"/>
      <c r="CO176" s="17">
        <f>CN176*$D176*$E176*$F176*$J176*$CO$8</f>
        <v>0</v>
      </c>
      <c r="CP176" s="18"/>
      <c r="CQ176" s="17">
        <f>CP176*$D176*$E176*$F176*$K176*$CQ$8</f>
        <v>0</v>
      </c>
      <c r="CR176" s="17"/>
      <c r="CS176" s="17">
        <f>CR176*D176*E176*F176</f>
        <v>0</v>
      </c>
      <c r="CT176" s="62">
        <f t="shared" si="681"/>
        <v>35</v>
      </c>
      <c r="CU176" s="62">
        <f t="shared" si="681"/>
        <v>855030.39999999991</v>
      </c>
      <c r="CV176" s="61">
        <f t="shared" si="682"/>
        <v>35</v>
      </c>
    </row>
    <row r="177" spans="1:104" ht="75" x14ac:dyDescent="0.25">
      <c r="A177" s="30"/>
      <c r="B177" s="30">
        <v>126</v>
      </c>
      <c r="C177" s="84" t="s">
        <v>287</v>
      </c>
      <c r="D177" s="77">
        <v>11480</v>
      </c>
      <c r="E177" s="15">
        <v>1.82</v>
      </c>
      <c r="F177" s="31">
        <v>1</v>
      </c>
      <c r="G177" s="31"/>
      <c r="H177" s="77">
        <v>1.4</v>
      </c>
      <c r="I177" s="77">
        <v>1.68</v>
      </c>
      <c r="J177" s="77">
        <v>2.23</v>
      </c>
      <c r="K177" s="77">
        <v>2.57</v>
      </c>
      <c r="L177" s="18"/>
      <c r="M177" s="17">
        <f t="shared" si="671"/>
        <v>0</v>
      </c>
      <c r="N177" s="18"/>
      <c r="O177" s="17">
        <f t="shared" si="573"/>
        <v>0</v>
      </c>
      <c r="P177" s="18"/>
      <c r="Q177" s="17">
        <f t="shared" si="672"/>
        <v>0</v>
      </c>
      <c r="R177" s="16"/>
      <c r="S177" s="17">
        <f t="shared" si="673"/>
        <v>0</v>
      </c>
      <c r="T177" s="18"/>
      <c r="U177" s="17">
        <f t="shared" si="674"/>
        <v>0</v>
      </c>
      <c r="V177" s="16"/>
      <c r="W177" s="19">
        <f t="shared" si="675"/>
        <v>0</v>
      </c>
      <c r="X177" s="78"/>
      <c r="Y177" s="17">
        <f t="shared" si="574"/>
        <v>0</v>
      </c>
      <c r="Z177" s="18"/>
      <c r="AA177" s="17">
        <f t="shared" si="676"/>
        <v>0</v>
      </c>
      <c r="AB177" s="18"/>
      <c r="AC177" s="17">
        <f t="shared" si="677"/>
        <v>0</v>
      </c>
      <c r="AD177" s="18"/>
      <c r="AE177" s="17">
        <f t="shared" si="678"/>
        <v>0</v>
      </c>
      <c r="AF177" s="16"/>
      <c r="AG177" s="17">
        <f t="shared" si="679"/>
        <v>0</v>
      </c>
      <c r="AH177" s="16"/>
      <c r="AI177" s="17">
        <f>AH177*$D177*$E177*$F177*$I177*$AI$8</f>
        <v>0</v>
      </c>
      <c r="AJ177" s="21"/>
      <c r="AK177" s="17">
        <f>SUM(AJ177*$D177*$E177*$F177*$H177*$AK$8)</f>
        <v>0</v>
      </c>
      <c r="AL177" s="16"/>
      <c r="AM177" s="19">
        <f>SUM(AL177*$D177*$E177*$F177*$H177*$AM$8)</f>
        <v>0</v>
      </c>
      <c r="AN177" s="18"/>
      <c r="AO177" s="17">
        <f>SUM(AN177*$D177*$E177*$F177*$H177*$AO$8)</f>
        <v>0</v>
      </c>
      <c r="AP177" s="18"/>
      <c r="AQ177" s="17">
        <f>SUM(AP177*$D177*$E177*$F177*$H177*$AQ$8)</f>
        <v>0</v>
      </c>
      <c r="AR177" s="18"/>
      <c r="AS177" s="17">
        <f>SUM(AR177*$D177*$E177*$F177*$H177*$AS$8)</f>
        <v>0</v>
      </c>
      <c r="AT177" s="16">
        <v>14</v>
      </c>
      <c r="AU177" s="17">
        <f t="shared" si="680"/>
        <v>409514.56</v>
      </c>
      <c r="AV177" s="18"/>
      <c r="AW177" s="17">
        <f>SUM(AV177*$D177*$E177*$F177*$H177*$AW$8)</f>
        <v>0</v>
      </c>
      <c r="AX177" s="16"/>
      <c r="AY177" s="17">
        <f>SUM(AX177*$D177*$E177*$F177*$H177*$AY$8)</f>
        <v>0</v>
      </c>
      <c r="AZ177" s="18"/>
      <c r="BA177" s="17">
        <f>SUM(AZ177*$D177*$E177*$F177*$H177*$BA$8)</f>
        <v>0</v>
      </c>
      <c r="BB177" s="18"/>
      <c r="BC177" s="17">
        <f>SUM(BB177*$D177*$E177*$F177*$H177*$BC$8)</f>
        <v>0</v>
      </c>
      <c r="BD177" s="18"/>
      <c r="BE177" s="17">
        <f>SUM(BD177*$D177*$E177*$F177*$H177*$BE$8)</f>
        <v>0</v>
      </c>
      <c r="BF177" s="18"/>
      <c r="BG177" s="17">
        <f>SUM(BF177*$D177*$E177*$F177*$H177*$BG$8)</f>
        <v>0</v>
      </c>
      <c r="BH177" s="18"/>
      <c r="BI177" s="17">
        <f>SUM(BH177*$D177*$E177*$F177*$H177*$BI$8)</f>
        <v>0</v>
      </c>
      <c r="BJ177" s="18"/>
      <c r="BK177" s="17">
        <f>BJ177*$D177*$E177*$F177*$I177*$BK$8</f>
        <v>0</v>
      </c>
      <c r="BL177" s="16"/>
      <c r="BM177" s="17">
        <f>BL177*$D177*$E177*$F177*$I177*$BM$8</f>
        <v>0</v>
      </c>
      <c r="BN177" s="32"/>
      <c r="BO177" s="17">
        <f>BN177*$D177*$E177*$F177*$I177*$BO$8</f>
        <v>0</v>
      </c>
      <c r="BP177" s="18"/>
      <c r="BQ177" s="17">
        <f>BP177*$D177*$E177*$F177*$I177*$BQ$8</f>
        <v>0</v>
      </c>
      <c r="BR177" s="16"/>
      <c r="BS177" s="17">
        <f>BR177*$D177*$E177*$F177*$I177*$BS$8</f>
        <v>0</v>
      </c>
      <c r="BT177" s="16"/>
      <c r="BU177" s="17">
        <f>BT177*$D177*$E177*$F177*$I177*$BU$8</f>
        <v>0</v>
      </c>
      <c r="BV177" s="18"/>
      <c r="BW177" s="17">
        <f>BV177*$D177*$E177*$F177*$I177*$BW$8</f>
        <v>0</v>
      </c>
      <c r="BX177" s="16">
        <v>20</v>
      </c>
      <c r="BY177" s="17">
        <f>BX177*$D177*$E177*$F177*$I177*$BY$8</f>
        <v>702024.96</v>
      </c>
      <c r="BZ177" s="18"/>
      <c r="CA177" s="17">
        <f>BZ177*$D177*$E177*$F177*$I177*$CA$8</f>
        <v>0</v>
      </c>
      <c r="CB177" s="18"/>
      <c r="CC177" s="17">
        <f>CB177*$D177*$E177*$F177*$I177*$CC$8</f>
        <v>0</v>
      </c>
      <c r="CD177" s="18"/>
      <c r="CE177" s="17">
        <f>CD177*$D177*$E177*$F177*$I177*$CE$8</f>
        <v>0</v>
      </c>
      <c r="CF177" s="18"/>
      <c r="CG177" s="17">
        <f>CF177*$D177*$E177*$F177*$I177*$CG$8</f>
        <v>0</v>
      </c>
      <c r="CH177" s="18"/>
      <c r="CI177" s="17">
        <f>CH177*$D177*$E177*$F177*$I177*$CI$8</f>
        <v>0</v>
      </c>
      <c r="CJ177" s="16"/>
      <c r="CK177" s="17">
        <f>CJ177*$D177*$E177*$F177*$I177*$CK$8</f>
        <v>0</v>
      </c>
      <c r="CL177" s="18"/>
      <c r="CM177" s="17">
        <f>CL177*$D177*$E177*$F177*$I177*$CM$8</f>
        <v>0</v>
      </c>
      <c r="CN177" s="16"/>
      <c r="CO177" s="17">
        <f>CN177*$D177*$E177*$F177*$J177*$CO$8</f>
        <v>0</v>
      </c>
      <c r="CP177" s="18"/>
      <c r="CQ177" s="17">
        <f>CP177*$D177*$E177*$F177*$K177*$CQ$8</f>
        <v>0</v>
      </c>
      <c r="CR177" s="17"/>
      <c r="CS177" s="17">
        <f>CR177*D177*E177*F177</f>
        <v>0</v>
      </c>
      <c r="CT177" s="62">
        <f t="shared" si="681"/>
        <v>34</v>
      </c>
      <c r="CU177" s="62">
        <f t="shared" si="681"/>
        <v>1111539.52</v>
      </c>
      <c r="CV177" s="61">
        <f t="shared" si="682"/>
        <v>34</v>
      </c>
    </row>
    <row r="178" spans="1:104" ht="30" x14ac:dyDescent="0.25">
      <c r="A178" s="30"/>
      <c r="B178" s="30">
        <v>127</v>
      </c>
      <c r="C178" s="84" t="s">
        <v>288</v>
      </c>
      <c r="D178" s="77">
        <v>11480</v>
      </c>
      <c r="E178" s="15">
        <v>1.39</v>
      </c>
      <c r="F178" s="31">
        <v>1</v>
      </c>
      <c r="G178" s="31"/>
      <c r="H178" s="77">
        <v>1.4</v>
      </c>
      <c r="I178" s="77">
        <v>1.68</v>
      </c>
      <c r="J178" s="77">
        <v>2.23</v>
      </c>
      <c r="K178" s="77">
        <v>2.57</v>
      </c>
      <c r="L178" s="18"/>
      <c r="M178" s="17"/>
      <c r="N178" s="18"/>
      <c r="O178" s="17"/>
      <c r="P178" s="18"/>
      <c r="Q178" s="17"/>
      <c r="R178" s="16"/>
      <c r="S178" s="17"/>
      <c r="T178" s="18"/>
      <c r="U178" s="17"/>
      <c r="V178" s="16"/>
      <c r="W178" s="19"/>
      <c r="X178" s="78"/>
      <c r="Y178" s="17"/>
      <c r="Z178" s="18"/>
      <c r="AA178" s="17"/>
      <c r="AB178" s="18"/>
      <c r="AC178" s="17"/>
      <c r="AD178" s="18"/>
      <c r="AE178" s="17"/>
      <c r="AF178" s="16"/>
      <c r="AG178" s="17"/>
      <c r="AH178" s="16"/>
      <c r="AI178" s="17"/>
      <c r="AJ178" s="21"/>
      <c r="AK178" s="17"/>
      <c r="AL178" s="16"/>
      <c r="AM178" s="19"/>
      <c r="AN178" s="18"/>
      <c r="AO178" s="17"/>
      <c r="AP178" s="18"/>
      <c r="AQ178" s="17"/>
      <c r="AR178" s="18"/>
      <c r="AS178" s="17"/>
      <c r="AT178" s="16">
        <v>6</v>
      </c>
      <c r="AU178" s="17">
        <f t="shared" si="680"/>
        <v>134040.47999999998</v>
      </c>
      <c r="AV178" s="18"/>
      <c r="AW178" s="17"/>
      <c r="AX178" s="16"/>
      <c r="AY178" s="17"/>
      <c r="AZ178" s="18"/>
      <c r="BA178" s="17"/>
      <c r="BB178" s="18"/>
      <c r="BC178" s="17"/>
      <c r="BD178" s="18"/>
      <c r="BE178" s="17"/>
      <c r="BF178" s="18"/>
      <c r="BG178" s="17"/>
      <c r="BH178" s="18"/>
      <c r="BI178" s="17"/>
      <c r="BJ178" s="18"/>
      <c r="BK178" s="17"/>
      <c r="BL178" s="16"/>
      <c r="BM178" s="17"/>
      <c r="BN178" s="32"/>
      <c r="BO178" s="17"/>
      <c r="BP178" s="18"/>
      <c r="BQ178" s="17"/>
      <c r="BR178" s="16"/>
      <c r="BS178" s="17"/>
      <c r="BT178" s="16"/>
      <c r="BU178" s="17"/>
      <c r="BV178" s="18"/>
      <c r="BW178" s="17"/>
      <c r="BX178" s="16"/>
      <c r="BY178" s="17"/>
      <c r="BZ178" s="18"/>
      <c r="CA178" s="17"/>
      <c r="CB178" s="18"/>
      <c r="CC178" s="17"/>
      <c r="CD178" s="18"/>
      <c r="CE178" s="17"/>
      <c r="CF178" s="18"/>
      <c r="CG178" s="17"/>
      <c r="CH178" s="18"/>
      <c r="CI178" s="17"/>
      <c r="CJ178" s="16"/>
      <c r="CK178" s="17"/>
      <c r="CL178" s="18"/>
      <c r="CM178" s="17"/>
      <c r="CN178" s="16"/>
      <c r="CO178" s="17"/>
      <c r="CP178" s="18"/>
      <c r="CQ178" s="17"/>
      <c r="CR178" s="17"/>
      <c r="CS178" s="17"/>
      <c r="CT178" s="62">
        <f t="shared" si="681"/>
        <v>6</v>
      </c>
      <c r="CU178" s="62">
        <f t="shared" si="681"/>
        <v>134040.47999999998</v>
      </c>
      <c r="CV178" s="61">
        <f t="shared" si="682"/>
        <v>6</v>
      </c>
    </row>
    <row r="179" spans="1:104" ht="30" x14ac:dyDescent="0.25">
      <c r="A179" s="30"/>
      <c r="B179" s="30">
        <v>128</v>
      </c>
      <c r="C179" s="84" t="s">
        <v>289</v>
      </c>
      <c r="D179" s="77">
        <v>11480</v>
      </c>
      <c r="E179" s="15">
        <v>1.67</v>
      </c>
      <c r="F179" s="31">
        <v>1</v>
      </c>
      <c r="G179" s="31"/>
      <c r="H179" s="77">
        <v>1.4</v>
      </c>
      <c r="I179" s="77">
        <v>1.68</v>
      </c>
      <c r="J179" s="77">
        <v>2.23</v>
      </c>
      <c r="K179" s="77">
        <v>2.57</v>
      </c>
      <c r="L179" s="18"/>
      <c r="M179" s="17"/>
      <c r="N179" s="18"/>
      <c r="O179" s="17"/>
      <c r="P179" s="18"/>
      <c r="Q179" s="17"/>
      <c r="R179" s="16"/>
      <c r="S179" s="17"/>
      <c r="T179" s="18"/>
      <c r="U179" s="17"/>
      <c r="V179" s="16"/>
      <c r="W179" s="19"/>
      <c r="X179" s="78"/>
      <c r="Y179" s="17"/>
      <c r="Z179" s="18"/>
      <c r="AA179" s="17"/>
      <c r="AB179" s="18"/>
      <c r="AC179" s="17"/>
      <c r="AD179" s="18"/>
      <c r="AE179" s="17"/>
      <c r="AF179" s="16"/>
      <c r="AG179" s="17"/>
      <c r="AH179" s="16"/>
      <c r="AI179" s="17"/>
      <c r="AJ179" s="21"/>
      <c r="AK179" s="17"/>
      <c r="AL179" s="16"/>
      <c r="AM179" s="19"/>
      <c r="AN179" s="18"/>
      <c r="AO179" s="17"/>
      <c r="AP179" s="18"/>
      <c r="AQ179" s="17"/>
      <c r="AR179" s="18"/>
      <c r="AS179" s="17"/>
      <c r="AT179" s="16">
        <v>4</v>
      </c>
      <c r="AU179" s="17">
        <f t="shared" si="680"/>
        <v>107360.95999999999</v>
      </c>
      <c r="AV179" s="18"/>
      <c r="AW179" s="17"/>
      <c r="AX179" s="16"/>
      <c r="AY179" s="17"/>
      <c r="AZ179" s="18"/>
      <c r="BA179" s="17"/>
      <c r="BB179" s="18"/>
      <c r="BC179" s="17"/>
      <c r="BD179" s="18"/>
      <c r="BE179" s="17"/>
      <c r="BF179" s="18"/>
      <c r="BG179" s="17"/>
      <c r="BH179" s="18"/>
      <c r="BI179" s="17"/>
      <c r="BJ179" s="18"/>
      <c r="BK179" s="17"/>
      <c r="BL179" s="16"/>
      <c r="BM179" s="17"/>
      <c r="BN179" s="32"/>
      <c r="BO179" s="17"/>
      <c r="BP179" s="18"/>
      <c r="BQ179" s="17"/>
      <c r="BR179" s="16"/>
      <c r="BS179" s="17"/>
      <c r="BT179" s="16"/>
      <c r="BU179" s="17"/>
      <c r="BV179" s="18"/>
      <c r="BW179" s="17"/>
      <c r="BX179" s="16"/>
      <c r="BY179" s="17"/>
      <c r="BZ179" s="18"/>
      <c r="CA179" s="17"/>
      <c r="CB179" s="18"/>
      <c r="CC179" s="17"/>
      <c r="CD179" s="18"/>
      <c r="CE179" s="17"/>
      <c r="CF179" s="18"/>
      <c r="CG179" s="17"/>
      <c r="CH179" s="18"/>
      <c r="CI179" s="17"/>
      <c r="CJ179" s="16"/>
      <c r="CK179" s="17"/>
      <c r="CL179" s="18"/>
      <c r="CM179" s="17"/>
      <c r="CN179" s="16"/>
      <c r="CO179" s="17"/>
      <c r="CP179" s="18"/>
      <c r="CQ179" s="17"/>
      <c r="CR179" s="17"/>
      <c r="CS179" s="17"/>
      <c r="CT179" s="62">
        <f t="shared" si="681"/>
        <v>4</v>
      </c>
      <c r="CU179" s="62">
        <f t="shared" si="681"/>
        <v>107360.95999999999</v>
      </c>
      <c r="CV179" s="61">
        <f t="shared" si="682"/>
        <v>4</v>
      </c>
    </row>
    <row r="180" spans="1:104" ht="45" x14ac:dyDescent="0.25">
      <c r="A180" s="30"/>
      <c r="B180" s="30">
        <v>129</v>
      </c>
      <c r="C180" s="84" t="s">
        <v>290</v>
      </c>
      <c r="D180" s="77">
        <v>11480</v>
      </c>
      <c r="E180" s="15">
        <v>0.85</v>
      </c>
      <c r="F180" s="31">
        <v>1</v>
      </c>
      <c r="G180" s="31"/>
      <c r="H180" s="77">
        <v>1.4</v>
      </c>
      <c r="I180" s="77">
        <v>1.68</v>
      </c>
      <c r="J180" s="77">
        <v>2.23</v>
      </c>
      <c r="K180" s="77">
        <v>2.57</v>
      </c>
      <c r="L180" s="18"/>
      <c r="M180" s="17">
        <f t="shared" si="671"/>
        <v>0</v>
      </c>
      <c r="N180" s="18"/>
      <c r="O180" s="17">
        <f t="shared" si="573"/>
        <v>0</v>
      </c>
      <c r="P180" s="18"/>
      <c r="Q180" s="17">
        <f t="shared" si="672"/>
        <v>0</v>
      </c>
      <c r="R180" s="16"/>
      <c r="S180" s="17">
        <f t="shared" si="673"/>
        <v>0</v>
      </c>
      <c r="T180" s="18"/>
      <c r="U180" s="17">
        <f t="shared" si="674"/>
        <v>0</v>
      </c>
      <c r="V180" s="16"/>
      <c r="W180" s="19">
        <f t="shared" si="675"/>
        <v>0</v>
      </c>
      <c r="X180" s="78"/>
      <c r="Y180" s="17">
        <f t="shared" si="574"/>
        <v>0</v>
      </c>
      <c r="Z180" s="18"/>
      <c r="AA180" s="17">
        <f t="shared" si="676"/>
        <v>0</v>
      </c>
      <c r="AB180" s="18"/>
      <c r="AC180" s="17">
        <f t="shared" si="677"/>
        <v>0</v>
      </c>
      <c r="AD180" s="18"/>
      <c r="AE180" s="17">
        <f t="shared" si="678"/>
        <v>0</v>
      </c>
      <c r="AF180" s="16"/>
      <c r="AG180" s="17">
        <f t="shared" si="679"/>
        <v>0</v>
      </c>
      <c r="AH180" s="16"/>
      <c r="AI180" s="17">
        <f t="shared" ref="AI180:AI185" si="683">AH180*$D180*$E180*$F180*$I180*$AI$8</f>
        <v>0</v>
      </c>
      <c r="AJ180" s="21"/>
      <c r="AK180" s="17">
        <f t="shared" ref="AK180:AK185" si="684">SUM(AJ180*$D180*$E180*$F180*$H180*$AK$8)</f>
        <v>0</v>
      </c>
      <c r="AL180" s="16"/>
      <c r="AM180" s="19">
        <f t="shared" ref="AM180:AM185" si="685">SUM(AL180*$D180*$E180*$F180*$H180*$AM$8)</f>
        <v>0</v>
      </c>
      <c r="AN180" s="18"/>
      <c r="AO180" s="17">
        <f t="shared" ref="AO180:AO185" si="686">SUM(AN180*$D180*$E180*$F180*$H180*$AO$8)</f>
        <v>0</v>
      </c>
      <c r="AP180" s="18"/>
      <c r="AQ180" s="17">
        <f t="shared" ref="AQ180:AQ185" si="687">SUM(AP180*$D180*$E180*$F180*$H180*$AQ$8)</f>
        <v>0</v>
      </c>
      <c r="AR180" s="18"/>
      <c r="AS180" s="17">
        <f t="shared" ref="AS180:AS185" si="688">SUM(AR180*$D180*$E180*$F180*$H180*$AS$8)</f>
        <v>0</v>
      </c>
      <c r="AT180" s="16">
        <v>148</v>
      </c>
      <c r="AU180" s="17">
        <f t="shared" si="680"/>
        <v>2021857.5999999999</v>
      </c>
      <c r="AV180" s="18"/>
      <c r="AW180" s="17">
        <f t="shared" ref="AW180:AW185" si="689">SUM(AV180*$D180*$E180*$F180*$H180*$AW$8)</f>
        <v>0</v>
      </c>
      <c r="AX180" s="16"/>
      <c r="AY180" s="17">
        <f t="shared" ref="AY180:AY185" si="690">SUM(AX180*$D180*$E180*$F180*$H180*$AY$8)</f>
        <v>0</v>
      </c>
      <c r="AZ180" s="18"/>
      <c r="BA180" s="17">
        <f t="shared" ref="BA180:BA185" si="691">SUM(AZ180*$D180*$E180*$F180*$H180*$BA$8)</f>
        <v>0</v>
      </c>
      <c r="BB180" s="18"/>
      <c r="BC180" s="17">
        <f t="shared" ref="BC180:BC185" si="692">SUM(BB180*$D180*$E180*$F180*$H180*$BC$8)</f>
        <v>0</v>
      </c>
      <c r="BD180" s="18"/>
      <c r="BE180" s="17">
        <f t="shared" ref="BE180:BE185" si="693">SUM(BD180*$D180*$E180*$F180*$H180*$BE$8)</f>
        <v>0</v>
      </c>
      <c r="BF180" s="18"/>
      <c r="BG180" s="17">
        <f t="shared" ref="BG180:BG185" si="694">SUM(BF180*$D180*$E180*$F180*$H180*$BG$8)</f>
        <v>0</v>
      </c>
      <c r="BH180" s="18"/>
      <c r="BI180" s="17">
        <f t="shared" ref="BI180:BI185" si="695">SUM(BH180*$D180*$E180*$F180*$H180*$BI$8)</f>
        <v>0</v>
      </c>
      <c r="BJ180" s="18"/>
      <c r="BK180" s="17">
        <f t="shared" ref="BK180:BK185" si="696">BJ180*$D180*$E180*$F180*$I180*$BK$8</f>
        <v>0</v>
      </c>
      <c r="BL180" s="16"/>
      <c r="BM180" s="17">
        <f t="shared" ref="BM180:BM185" si="697">BL180*$D180*$E180*$F180*$I180*$BM$8</f>
        <v>0</v>
      </c>
      <c r="BN180" s="32"/>
      <c r="BO180" s="17">
        <f t="shared" ref="BO180:BO185" si="698">BN180*$D180*$E180*$F180*$I180*$BO$8</f>
        <v>0</v>
      </c>
      <c r="BP180" s="18"/>
      <c r="BQ180" s="17">
        <f t="shared" ref="BQ180:BQ185" si="699">BP180*$D180*$E180*$F180*$I180*$BQ$8</f>
        <v>0</v>
      </c>
      <c r="BR180" s="16"/>
      <c r="BS180" s="17">
        <f t="shared" ref="BS180:BS185" si="700">BR180*$D180*$E180*$F180*$I180*$BS$8</f>
        <v>0</v>
      </c>
      <c r="BT180" s="16"/>
      <c r="BU180" s="17">
        <f t="shared" ref="BU180:BU185" si="701">BT180*$D180*$E180*$F180*$I180*$BU$8</f>
        <v>0</v>
      </c>
      <c r="BV180" s="18"/>
      <c r="BW180" s="17">
        <f t="shared" ref="BW180:BW185" si="702">BV180*$D180*$E180*$F180*$I180*$BW$8</f>
        <v>0</v>
      </c>
      <c r="BX180" s="16"/>
      <c r="BY180" s="17">
        <f t="shared" ref="BY180:BY185" si="703">BX180*$D180*$E180*$F180*$I180*$BY$8</f>
        <v>0</v>
      </c>
      <c r="BZ180" s="18"/>
      <c r="CA180" s="17">
        <f t="shared" ref="CA180:CA185" si="704">BZ180*$D180*$E180*$F180*$I180*$CA$8</f>
        <v>0</v>
      </c>
      <c r="CB180" s="18"/>
      <c r="CC180" s="17">
        <f t="shared" ref="CC180:CC185" si="705">CB180*$D180*$E180*$F180*$I180*$CC$8</f>
        <v>0</v>
      </c>
      <c r="CD180" s="18"/>
      <c r="CE180" s="17">
        <f t="shared" ref="CE180:CE185" si="706">CD180*$D180*$E180*$F180*$I180*$CE$8</f>
        <v>0</v>
      </c>
      <c r="CF180" s="18"/>
      <c r="CG180" s="17">
        <f t="shared" ref="CG180:CG185" si="707">CF180*$D180*$E180*$F180*$I180*$CG$8</f>
        <v>0</v>
      </c>
      <c r="CH180" s="18"/>
      <c r="CI180" s="17">
        <f t="shared" ref="CI180:CI185" si="708">CH180*$D180*$E180*$F180*$I180*$CI$8</f>
        <v>0</v>
      </c>
      <c r="CJ180" s="16"/>
      <c r="CK180" s="17">
        <f t="shared" ref="CK180:CK185" si="709">CJ180*$D180*$E180*$F180*$I180*$CK$8</f>
        <v>0</v>
      </c>
      <c r="CL180" s="18"/>
      <c r="CM180" s="17">
        <f t="shared" ref="CM180:CM185" si="710">CL180*$D180*$E180*$F180*$I180*$CM$8</f>
        <v>0</v>
      </c>
      <c r="CN180" s="16"/>
      <c r="CO180" s="17">
        <f t="shared" ref="CO180:CO185" si="711">CN180*$D180*$E180*$F180*$J180*$CO$8</f>
        <v>0</v>
      </c>
      <c r="CP180" s="18"/>
      <c r="CQ180" s="17">
        <f t="shared" ref="CQ180:CQ185" si="712">CP180*$D180*$E180*$F180*$K180*$CQ$8</f>
        <v>0</v>
      </c>
      <c r="CR180" s="17"/>
      <c r="CS180" s="17">
        <f t="shared" ref="CS180:CS185" si="713">CR180*D180*E180*F180</f>
        <v>0</v>
      </c>
      <c r="CT180" s="62">
        <f t="shared" si="681"/>
        <v>148</v>
      </c>
      <c r="CU180" s="62">
        <f t="shared" si="681"/>
        <v>2021857.5999999999</v>
      </c>
      <c r="CV180" s="61">
        <f t="shared" si="682"/>
        <v>148</v>
      </c>
    </row>
    <row r="181" spans="1:104" ht="45" x14ac:dyDescent="0.25">
      <c r="A181" s="30"/>
      <c r="B181" s="30">
        <v>130</v>
      </c>
      <c r="C181" s="84" t="s">
        <v>291</v>
      </c>
      <c r="D181" s="77">
        <v>11480</v>
      </c>
      <c r="E181" s="15">
        <v>1.0900000000000001</v>
      </c>
      <c r="F181" s="31">
        <v>1</v>
      </c>
      <c r="G181" s="31"/>
      <c r="H181" s="77">
        <v>1.4</v>
      </c>
      <c r="I181" s="77">
        <v>1.68</v>
      </c>
      <c r="J181" s="77">
        <v>2.23</v>
      </c>
      <c r="K181" s="77">
        <v>2.57</v>
      </c>
      <c r="L181" s="18"/>
      <c r="M181" s="17">
        <f t="shared" si="671"/>
        <v>0</v>
      </c>
      <c r="N181" s="18"/>
      <c r="O181" s="17">
        <f t="shared" si="573"/>
        <v>0</v>
      </c>
      <c r="P181" s="18"/>
      <c r="Q181" s="17">
        <f t="shared" si="672"/>
        <v>0</v>
      </c>
      <c r="R181" s="16"/>
      <c r="S181" s="17">
        <f t="shared" si="673"/>
        <v>0</v>
      </c>
      <c r="T181" s="18"/>
      <c r="U181" s="17">
        <f t="shared" si="674"/>
        <v>0</v>
      </c>
      <c r="V181" s="16"/>
      <c r="W181" s="19">
        <f t="shared" si="675"/>
        <v>0</v>
      </c>
      <c r="X181" s="78"/>
      <c r="Y181" s="17">
        <f t="shared" si="574"/>
        <v>0</v>
      </c>
      <c r="Z181" s="18"/>
      <c r="AA181" s="17">
        <f t="shared" si="676"/>
        <v>0</v>
      </c>
      <c r="AB181" s="18"/>
      <c r="AC181" s="17">
        <f t="shared" si="677"/>
        <v>0</v>
      </c>
      <c r="AD181" s="18"/>
      <c r="AE181" s="17">
        <f t="shared" si="678"/>
        <v>0</v>
      </c>
      <c r="AF181" s="16"/>
      <c r="AG181" s="17">
        <f t="shared" si="679"/>
        <v>0</v>
      </c>
      <c r="AH181" s="16"/>
      <c r="AI181" s="17">
        <f t="shared" si="683"/>
        <v>0</v>
      </c>
      <c r="AJ181" s="21"/>
      <c r="AK181" s="17">
        <f t="shared" si="684"/>
        <v>0</v>
      </c>
      <c r="AL181" s="16"/>
      <c r="AM181" s="19">
        <f t="shared" si="685"/>
        <v>0</v>
      </c>
      <c r="AN181" s="18"/>
      <c r="AO181" s="17">
        <f t="shared" si="686"/>
        <v>0</v>
      </c>
      <c r="AP181" s="18"/>
      <c r="AQ181" s="17">
        <f t="shared" si="687"/>
        <v>0</v>
      </c>
      <c r="AR181" s="18"/>
      <c r="AS181" s="17">
        <f t="shared" si="688"/>
        <v>0</v>
      </c>
      <c r="AT181" s="16">
        <v>49</v>
      </c>
      <c r="AU181" s="17">
        <f t="shared" si="680"/>
        <v>858405.52</v>
      </c>
      <c r="AV181" s="18"/>
      <c r="AW181" s="17">
        <f t="shared" si="689"/>
        <v>0</v>
      </c>
      <c r="AX181" s="16"/>
      <c r="AY181" s="17">
        <f t="shared" si="690"/>
        <v>0</v>
      </c>
      <c r="AZ181" s="18"/>
      <c r="BA181" s="17">
        <f t="shared" si="691"/>
        <v>0</v>
      </c>
      <c r="BB181" s="18"/>
      <c r="BC181" s="17">
        <f t="shared" si="692"/>
        <v>0</v>
      </c>
      <c r="BD181" s="18"/>
      <c r="BE181" s="17">
        <f t="shared" si="693"/>
        <v>0</v>
      </c>
      <c r="BF181" s="18"/>
      <c r="BG181" s="17">
        <f t="shared" si="694"/>
        <v>0</v>
      </c>
      <c r="BH181" s="18"/>
      <c r="BI181" s="17">
        <f t="shared" si="695"/>
        <v>0</v>
      </c>
      <c r="BJ181" s="18"/>
      <c r="BK181" s="17">
        <f t="shared" si="696"/>
        <v>0</v>
      </c>
      <c r="BL181" s="16"/>
      <c r="BM181" s="17">
        <f t="shared" si="697"/>
        <v>0</v>
      </c>
      <c r="BN181" s="32"/>
      <c r="BO181" s="17">
        <f t="shared" si="698"/>
        <v>0</v>
      </c>
      <c r="BP181" s="18"/>
      <c r="BQ181" s="17">
        <f t="shared" si="699"/>
        <v>0</v>
      </c>
      <c r="BR181" s="16"/>
      <c r="BS181" s="17">
        <f t="shared" si="700"/>
        <v>0</v>
      </c>
      <c r="BT181" s="16"/>
      <c r="BU181" s="17">
        <f t="shared" si="701"/>
        <v>0</v>
      </c>
      <c r="BV181" s="18"/>
      <c r="BW181" s="17">
        <f t="shared" si="702"/>
        <v>0</v>
      </c>
      <c r="BX181" s="16"/>
      <c r="BY181" s="17">
        <f t="shared" si="703"/>
        <v>0</v>
      </c>
      <c r="BZ181" s="18"/>
      <c r="CA181" s="17">
        <f t="shared" si="704"/>
        <v>0</v>
      </c>
      <c r="CB181" s="18"/>
      <c r="CC181" s="17">
        <f t="shared" si="705"/>
        <v>0</v>
      </c>
      <c r="CD181" s="18"/>
      <c r="CE181" s="17">
        <f t="shared" si="706"/>
        <v>0</v>
      </c>
      <c r="CF181" s="18"/>
      <c r="CG181" s="17">
        <f t="shared" si="707"/>
        <v>0</v>
      </c>
      <c r="CH181" s="18"/>
      <c r="CI181" s="17">
        <f t="shared" si="708"/>
        <v>0</v>
      </c>
      <c r="CJ181" s="16"/>
      <c r="CK181" s="17">
        <f t="shared" si="709"/>
        <v>0</v>
      </c>
      <c r="CL181" s="18"/>
      <c r="CM181" s="17">
        <f t="shared" si="710"/>
        <v>0</v>
      </c>
      <c r="CN181" s="16"/>
      <c r="CO181" s="17">
        <f t="shared" si="711"/>
        <v>0</v>
      </c>
      <c r="CP181" s="18"/>
      <c r="CQ181" s="17">
        <f t="shared" si="712"/>
        <v>0</v>
      </c>
      <c r="CR181" s="17"/>
      <c r="CS181" s="17">
        <f t="shared" si="713"/>
        <v>0</v>
      </c>
      <c r="CT181" s="62">
        <f t="shared" si="681"/>
        <v>49</v>
      </c>
      <c r="CU181" s="62">
        <f t="shared" si="681"/>
        <v>858405.52</v>
      </c>
      <c r="CV181" s="61">
        <f t="shared" si="682"/>
        <v>49</v>
      </c>
    </row>
    <row r="182" spans="1:104" ht="45" x14ac:dyDescent="0.25">
      <c r="A182" s="30"/>
      <c r="B182" s="30">
        <v>131</v>
      </c>
      <c r="C182" s="84" t="s">
        <v>292</v>
      </c>
      <c r="D182" s="77">
        <v>11480</v>
      </c>
      <c r="E182" s="15">
        <v>1.5</v>
      </c>
      <c r="F182" s="31">
        <v>1</v>
      </c>
      <c r="G182" s="31"/>
      <c r="H182" s="77">
        <v>1.4</v>
      </c>
      <c r="I182" s="77">
        <v>1.68</v>
      </c>
      <c r="J182" s="77">
        <v>2.23</v>
      </c>
      <c r="K182" s="77">
        <v>2.57</v>
      </c>
      <c r="L182" s="18"/>
      <c r="M182" s="17">
        <f t="shared" si="671"/>
        <v>0</v>
      </c>
      <c r="N182" s="18"/>
      <c r="O182" s="17">
        <f t="shared" si="573"/>
        <v>0</v>
      </c>
      <c r="P182" s="18"/>
      <c r="Q182" s="17">
        <f t="shared" si="672"/>
        <v>0</v>
      </c>
      <c r="R182" s="16"/>
      <c r="S182" s="17">
        <f t="shared" si="673"/>
        <v>0</v>
      </c>
      <c r="T182" s="18"/>
      <c r="U182" s="17">
        <f t="shared" si="674"/>
        <v>0</v>
      </c>
      <c r="V182" s="16"/>
      <c r="W182" s="19">
        <f t="shared" si="675"/>
        <v>0</v>
      </c>
      <c r="X182" s="78"/>
      <c r="Y182" s="17">
        <f t="shared" si="574"/>
        <v>0</v>
      </c>
      <c r="Z182" s="18"/>
      <c r="AA182" s="17">
        <f t="shared" si="676"/>
        <v>0</v>
      </c>
      <c r="AB182" s="18"/>
      <c r="AC182" s="17">
        <f t="shared" si="677"/>
        <v>0</v>
      </c>
      <c r="AD182" s="18"/>
      <c r="AE182" s="17">
        <f t="shared" si="678"/>
        <v>0</v>
      </c>
      <c r="AF182" s="16"/>
      <c r="AG182" s="17">
        <f t="shared" si="679"/>
        <v>0</v>
      </c>
      <c r="AH182" s="16"/>
      <c r="AI182" s="17">
        <f t="shared" si="683"/>
        <v>0</v>
      </c>
      <c r="AJ182" s="21"/>
      <c r="AK182" s="17">
        <f t="shared" si="684"/>
        <v>0</v>
      </c>
      <c r="AL182" s="16"/>
      <c r="AM182" s="19">
        <f t="shared" si="685"/>
        <v>0</v>
      </c>
      <c r="AN182" s="18"/>
      <c r="AO182" s="17">
        <f t="shared" si="686"/>
        <v>0</v>
      </c>
      <c r="AP182" s="18"/>
      <c r="AQ182" s="17">
        <f t="shared" si="687"/>
        <v>0</v>
      </c>
      <c r="AR182" s="18"/>
      <c r="AS182" s="17">
        <f t="shared" si="688"/>
        <v>0</v>
      </c>
      <c r="AT182" s="16">
        <v>30</v>
      </c>
      <c r="AU182" s="17">
        <f t="shared" si="680"/>
        <v>723240</v>
      </c>
      <c r="AV182" s="18"/>
      <c r="AW182" s="17">
        <f t="shared" si="689"/>
        <v>0</v>
      </c>
      <c r="AX182" s="16"/>
      <c r="AY182" s="17">
        <f t="shared" si="690"/>
        <v>0</v>
      </c>
      <c r="AZ182" s="18"/>
      <c r="BA182" s="17">
        <f t="shared" si="691"/>
        <v>0</v>
      </c>
      <c r="BB182" s="18"/>
      <c r="BC182" s="17">
        <f t="shared" si="692"/>
        <v>0</v>
      </c>
      <c r="BD182" s="18"/>
      <c r="BE182" s="17">
        <f t="shared" si="693"/>
        <v>0</v>
      </c>
      <c r="BF182" s="18"/>
      <c r="BG182" s="17">
        <f t="shared" si="694"/>
        <v>0</v>
      </c>
      <c r="BH182" s="18"/>
      <c r="BI182" s="17">
        <f t="shared" si="695"/>
        <v>0</v>
      </c>
      <c r="BJ182" s="18"/>
      <c r="BK182" s="17">
        <f t="shared" si="696"/>
        <v>0</v>
      </c>
      <c r="BL182" s="16"/>
      <c r="BM182" s="17">
        <f t="shared" si="697"/>
        <v>0</v>
      </c>
      <c r="BN182" s="32"/>
      <c r="BO182" s="17">
        <f t="shared" si="698"/>
        <v>0</v>
      </c>
      <c r="BP182" s="18"/>
      <c r="BQ182" s="17">
        <f t="shared" si="699"/>
        <v>0</v>
      </c>
      <c r="BR182" s="16"/>
      <c r="BS182" s="17">
        <f t="shared" si="700"/>
        <v>0</v>
      </c>
      <c r="BT182" s="16"/>
      <c r="BU182" s="17">
        <f t="shared" si="701"/>
        <v>0</v>
      </c>
      <c r="BV182" s="18"/>
      <c r="BW182" s="17">
        <f t="shared" si="702"/>
        <v>0</v>
      </c>
      <c r="BX182" s="16"/>
      <c r="BY182" s="17">
        <f t="shared" si="703"/>
        <v>0</v>
      </c>
      <c r="BZ182" s="18"/>
      <c r="CA182" s="17">
        <f t="shared" si="704"/>
        <v>0</v>
      </c>
      <c r="CB182" s="18"/>
      <c r="CC182" s="17">
        <f t="shared" si="705"/>
        <v>0</v>
      </c>
      <c r="CD182" s="18"/>
      <c r="CE182" s="17">
        <f t="shared" si="706"/>
        <v>0</v>
      </c>
      <c r="CF182" s="18"/>
      <c r="CG182" s="17">
        <f t="shared" si="707"/>
        <v>0</v>
      </c>
      <c r="CH182" s="18"/>
      <c r="CI182" s="17">
        <f t="shared" si="708"/>
        <v>0</v>
      </c>
      <c r="CJ182" s="16"/>
      <c r="CK182" s="17">
        <f t="shared" si="709"/>
        <v>0</v>
      </c>
      <c r="CL182" s="18"/>
      <c r="CM182" s="17">
        <f t="shared" si="710"/>
        <v>0</v>
      </c>
      <c r="CN182" s="16"/>
      <c r="CO182" s="17">
        <f t="shared" si="711"/>
        <v>0</v>
      </c>
      <c r="CP182" s="18"/>
      <c r="CQ182" s="17">
        <f t="shared" si="712"/>
        <v>0</v>
      </c>
      <c r="CR182" s="17"/>
      <c r="CS182" s="17">
        <f t="shared" si="713"/>
        <v>0</v>
      </c>
      <c r="CT182" s="62">
        <f t="shared" si="681"/>
        <v>30</v>
      </c>
      <c r="CU182" s="62">
        <f t="shared" si="681"/>
        <v>723240</v>
      </c>
      <c r="CV182" s="61">
        <f t="shared" si="682"/>
        <v>30</v>
      </c>
    </row>
    <row r="183" spans="1:104" ht="60" x14ac:dyDescent="0.25">
      <c r="A183" s="30"/>
      <c r="B183" s="30">
        <v>132</v>
      </c>
      <c r="C183" s="84" t="s">
        <v>293</v>
      </c>
      <c r="D183" s="77">
        <v>11480</v>
      </c>
      <c r="E183" s="15">
        <v>1.8</v>
      </c>
      <c r="F183" s="31">
        <v>1</v>
      </c>
      <c r="G183" s="31"/>
      <c r="H183" s="77">
        <v>1.4</v>
      </c>
      <c r="I183" s="77">
        <v>1.68</v>
      </c>
      <c r="J183" s="77">
        <v>2.23</v>
      </c>
      <c r="K183" s="77">
        <v>2.57</v>
      </c>
      <c r="L183" s="18"/>
      <c r="M183" s="17">
        <f t="shared" si="671"/>
        <v>0</v>
      </c>
      <c r="N183" s="18"/>
      <c r="O183" s="17">
        <f t="shared" si="573"/>
        <v>0</v>
      </c>
      <c r="P183" s="18"/>
      <c r="Q183" s="17">
        <f t="shared" si="672"/>
        <v>0</v>
      </c>
      <c r="R183" s="16"/>
      <c r="S183" s="17">
        <f t="shared" si="673"/>
        <v>0</v>
      </c>
      <c r="T183" s="18"/>
      <c r="U183" s="17">
        <f t="shared" si="674"/>
        <v>0</v>
      </c>
      <c r="V183" s="16"/>
      <c r="W183" s="19">
        <f t="shared" si="675"/>
        <v>0</v>
      </c>
      <c r="X183" s="78"/>
      <c r="Y183" s="17">
        <f t="shared" si="574"/>
        <v>0</v>
      </c>
      <c r="Z183" s="18"/>
      <c r="AA183" s="17">
        <f t="shared" si="676"/>
        <v>0</v>
      </c>
      <c r="AB183" s="18"/>
      <c r="AC183" s="17">
        <f t="shared" si="677"/>
        <v>0</v>
      </c>
      <c r="AD183" s="18"/>
      <c r="AE183" s="17">
        <f t="shared" si="678"/>
        <v>0</v>
      </c>
      <c r="AF183" s="16"/>
      <c r="AG183" s="17">
        <f t="shared" si="679"/>
        <v>0</v>
      </c>
      <c r="AH183" s="16"/>
      <c r="AI183" s="17">
        <f t="shared" si="683"/>
        <v>0</v>
      </c>
      <c r="AJ183" s="21"/>
      <c r="AK183" s="17">
        <f t="shared" si="684"/>
        <v>0</v>
      </c>
      <c r="AL183" s="16"/>
      <c r="AM183" s="19">
        <f t="shared" si="685"/>
        <v>0</v>
      </c>
      <c r="AN183" s="18"/>
      <c r="AO183" s="17">
        <f t="shared" si="686"/>
        <v>0</v>
      </c>
      <c r="AP183" s="18"/>
      <c r="AQ183" s="17">
        <f t="shared" si="687"/>
        <v>0</v>
      </c>
      <c r="AR183" s="18"/>
      <c r="AS183" s="17">
        <f t="shared" si="688"/>
        <v>0</v>
      </c>
      <c r="AT183" s="16"/>
      <c r="AU183" s="17">
        <f t="shared" si="680"/>
        <v>0</v>
      </c>
      <c r="AV183" s="18"/>
      <c r="AW183" s="17">
        <f t="shared" si="689"/>
        <v>0</v>
      </c>
      <c r="AX183" s="16"/>
      <c r="AY183" s="17">
        <f t="shared" si="690"/>
        <v>0</v>
      </c>
      <c r="AZ183" s="18"/>
      <c r="BA183" s="17">
        <f t="shared" si="691"/>
        <v>0</v>
      </c>
      <c r="BB183" s="18"/>
      <c r="BC183" s="17">
        <f t="shared" si="692"/>
        <v>0</v>
      </c>
      <c r="BD183" s="18"/>
      <c r="BE183" s="17">
        <f t="shared" si="693"/>
        <v>0</v>
      </c>
      <c r="BF183" s="18"/>
      <c r="BG183" s="17">
        <f t="shared" si="694"/>
        <v>0</v>
      </c>
      <c r="BH183" s="18"/>
      <c r="BI183" s="17">
        <f t="shared" si="695"/>
        <v>0</v>
      </c>
      <c r="BJ183" s="18"/>
      <c r="BK183" s="17">
        <f t="shared" si="696"/>
        <v>0</v>
      </c>
      <c r="BL183" s="16"/>
      <c r="BM183" s="17">
        <f t="shared" si="697"/>
        <v>0</v>
      </c>
      <c r="BN183" s="32"/>
      <c r="BO183" s="17">
        <f t="shared" si="698"/>
        <v>0</v>
      </c>
      <c r="BP183" s="18"/>
      <c r="BQ183" s="17">
        <f t="shared" si="699"/>
        <v>0</v>
      </c>
      <c r="BR183" s="16"/>
      <c r="BS183" s="17">
        <f t="shared" si="700"/>
        <v>0</v>
      </c>
      <c r="BT183" s="16"/>
      <c r="BU183" s="17">
        <f t="shared" si="701"/>
        <v>0</v>
      </c>
      <c r="BV183" s="18"/>
      <c r="BW183" s="17">
        <f t="shared" si="702"/>
        <v>0</v>
      </c>
      <c r="BX183" s="16"/>
      <c r="BY183" s="17">
        <f t="shared" si="703"/>
        <v>0</v>
      </c>
      <c r="BZ183" s="18"/>
      <c r="CA183" s="17">
        <f t="shared" si="704"/>
        <v>0</v>
      </c>
      <c r="CB183" s="18"/>
      <c r="CC183" s="17">
        <f t="shared" si="705"/>
        <v>0</v>
      </c>
      <c r="CD183" s="18"/>
      <c r="CE183" s="17">
        <f t="shared" si="706"/>
        <v>0</v>
      </c>
      <c r="CF183" s="18"/>
      <c r="CG183" s="17">
        <f t="shared" si="707"/>
        <v>0</v>
      </c>
      <c r="CH183" s="18"/>
      <c r="CI183" s="17">
        <f t="shared" si="708"/>
        <v>0</v>
      </c>
      <c r="CJ183" s="16"/>
      <c r="CK183" s="17">
        <f t="shared" si="709"/>
        <v>0</v>
      </c>
      <c r="CL183" s="18"/>
      <c r="CM183" s="17">
        <f t="shared" si="710"/>
        <v>0</v>
      </c>
      <c r="CN183" s="16"/>
      <c r="CO183" s="17">
        <f t="shared" si="711"/>
        <v>0</v>
      </c>
      <c r="CP183" s="18"/>
      <c r="CQ183" s="17">
        <f t="shared" si="712"/>
        <v>0</v>
      </c>
      <c r="CR183" s="17"/>
      <c r="CS183" s="17">
        <f t="shared" si="713"/>
        <v>0</v>
      </c>
      <c r="CT183" s="62">
        <f t="shared" si="681"/>
        <v>0</v>
      </c>
      <c r="CU183" s="62">
        <f t="shared" si="681"/>
        <v>0</v>
      </c>
      <c r="CV183" s="61">
        <f t="shared" si="682"/>
        <v>0</v>
      </c>
    </row>
    <row r="184" spans="1:104" ht="45" x14ac:dyDescent="0.25">
      <c r="A184" s="30"/>
      <c r="B184" s="30">
        <v>133</v>
      </c>
      <c r="C184" s="84" t="s">
        <v>294</v>
      </c>
      <c r="D184" s="77">
        <v>11480</v>
      </c>
      <c r="E184" s="15">
        <v>2.75</v>
      </c>
      <c r="F184" s="31">
        <v>1</v>
      </c>
      <c r="G184" s="31"/>
      <c r="H184" s="77">
        <v>1.4</v>
      </c>
      <c r="I184" s="77">
        <v>1.68</v>
      </c>
      <c r="J184" s="77">
        <v>2.23</v>
      </c>
      <c r="K184" s="77">
        <v>2.57</v>
      </c>
      <c r="L184" s="18"/>
      <c r="M184" s="17">
        <f t="shared" si="671"/>
        <v>0</v>
      </c>
      <c r="N184" s="18"/>
      <c r="O184" s="17">
        <f t="shared" si="573"/>
        <v>0</v>
      </c>
      <c r="P184" s="18"/>
      <c r="Q184" s="17">
        <f t="shared" si="672"/>
        <v>0</v>
      </c>
      <c r="R184" s="16"/>
      <c r="S184" s="17">
        <f t="shared" si="673"/>
        <v>0</v>
      </c>
      <c r="T184" s="18"/>
      <c r="U184" s="17">
        <f t="shared" si="674"/>
        <v>0</v>
      </c>
      <c r="V184" s="16"/>
      <c r="W184" s="19">
        <f t="shared" si="675"/>
        <v>0</v>
      </c>
      <c r="X184" s="78"/>
      <c r="Y184" s="17">
        <f t="shared" si="574"/>
        <v>0</v>
      </c>
      <c r="Z184" s="18"/>
      <c r="AA184" s="17">
        <f t="shared" si="676"/>
        <v>0</v>
      </c>
      <c r="AB184" s="18"/>
      <c r="AC184" s="17">
        <f t="shared" si="677"/>
        <v>0</v>
      </c>
      <c r="AD184" s="18"/>
      <c r="AE184" s="17">
        <f t="shared" si="678"/>
        <v>0</v>
      </c>
      <c r="AF184" s="16"/>
      <c r="AG184" s="17">
        <f t="shared" si="679"/>
        <v>0</v>
      </c>
      <c r="AH184" s="16"/>
      <c r="AI184" s="17">
        <f t="shared" si="683"/>
        <v>0</v>
      </c>
      <c r="AJ184" s="21"/>
      <c r="AK184" s="17">
        <f t="shared" si="684"/>
        <v>0</v>
      </c>
      <c r="AL184" s="16"/>
      <c r="AM184" s="19">
        <f t="shared" si="685"/>
        <v>0</v>
      </c>
      <c r="AN184" s="18"/>
      <c r="AO184" s="17">
        <f t="shared" si="686"/>
        <v>0</v>
      </c>
      <c r="AP184" s="18"/>
      <c r="AQ184" s="17">
        <f t="shared" si="687"/>
        <v>0</v>
      </c>
      <c r="AR184" s="18"/>
      <c r="AS184" s="17">
        <f t="shared" si="688"/>
        <v>0</v>
      </c>
      <c r="AT184" s="16">
        <v>65</v>
      </c>
      <c r="AU184" s="17">
        <f t="shared" si="680"/>
        <v>2872870</v>
      </c>
      <c r="AV184" s="18"/>
      <c r="AW184" s="17">
        <f t="shared" si="689"/>
        <v>0</v>
      </c>
      <c r="AX184" s="16"/>
      <c r="AY184" s="17">
        <f t="shared" si="690"/>
        <v>0</v>
      </c>
      <c r="AZ184" s="18"/>
      <c r="BA184" s="17">
        <f t="shared" si="691"/>
        <v>0</v>
      </c>
      <c r="BB184" s="18"/>
      <c r="BC184" s="17">
        <f t="shared" si="692"/>
        <v>0</v>
      </c>
      <c r="BD184" s="18"/>
      <c r="BE184" s="17">
        <f t="shared" si="693"/>
        <v>0</v>
      </c>
      <c r="BF184" s="18"/>
      <c r="BG184" s="17">
        <f t="shared" si="694"/>
        <v>0</v>
      </c>
      <c r="BH184" s="18"/>
      <c r="BI184" s="17">
        <f t="shared" si="695"/>
        <v>0</v>
      </c>
      <c r="BJ184" s="18"/>
      <c r="BK184" s="17">
        <f t="shared" si="696"/>
        <v>0</v>
      </c>
      <c r="BL184" s="16"/>
      <c r="BM184" s="17">
        <f t="shared" si="697"/>
        <v>0</v>
      </c>
      <c r="BN184" s="32"/>
      <c r="BO184" s="17">
        <f t="shared" si="698"/>
        <v>0</v>
      </c>
      <c r="BP184" s="18"/>
      <c r="BQ184" s="17">
        <f t="shared" si="699"/>
        <v>0</v>
      </c>
      <c r="BR184" s="16"/>
      <c r="BS184" s="17">
        <f t="shared" si="700"/>
        <v>0</v>
      </c>
      <c r="BT184" s="16"/>
      <c r="BU184" s="17">
        <f t="shared" si="701"/>
        <v>0</v>
      </c>
      <c r="BV184" s="18"/>
      <c r="BW184" s="17">
        <f t="shared" si="702"/>
        <v>0</v>
      </c>
      <c r="BX184" s="16"/>
      <c r="BY184" s="17">
        <f t="shared" si="703"/>
        <v>0</v>
      </c>
      <c r="BZ184" s="18"/>
      <c r="CA184" s="17">
        <f t="shared" si="704"/>
        <v>0</v>
      </c>
      <c r="CB184" s="18"/>
      <c r="CC184" s="17">
        <f t="shared" si="705"/>
        <v>0</v>
      </c>
      <c r="CD184" s="18"/>
      <c r="CE184" s="17">
        <f t="shared" si="706"/>
        <v>0</v>
      </c>
      <c r="CF184" s="18"/>
      <c r="CG184" s="17">
        <f t="shared" si="707"/>
        <v>0</v>
      </c>
      <c r="CH184" s="18"/>
      <c r="CI184" s="17">
        <f t="shared" si="708"/>
        <v>0</v>
      </c>
      <c r="CJ184" s="16"/>
      <c r="CK184" s="17">
        <f t="shared" si="709"/>
        <v>0</v>
      </c>
      <c r="CL184" s="18"/>
      <c r="CM184" s="17">
        <f t="shared" si="710"/>
        <v>0</v>
      </c>
      <c r="CN184" s="16"/>
      <c r="CO184" s="17">
        <f t="shared" si="711"/>
        <v>0</v>
      </c>
      <c r="CP184" s="18"/>
      <c r="CQ184" s="17">
        <f t="shared" si="712"/>
        <v>0</v>
      </c>
      <c r="CR184" s="17"/>
      <c r="CS184" s="17">
        <f t="shared" si="713"/>
        <v>0</v>
      </c>
      <c r="CT184" s="62">
        <f t="shared" si="681"/>
        <v>65</v>
      </c>
      <c r="CU184" s="62">
        <f t="shared" si="681"/>
        <v>2872870</v>
      </c>
      <c r="CV184" s="61">
        <f t="shared" si="682"/>
        <v>65</v>
      </c>
    </row>
    <row r="185" spans="1:104" ht="60.75" thickBot="1" x14ac:dyDescent="0.3">
      <c r="A185" s="30"/>
      <c r="B185" s="30">
        <v>134</v>
      </c>
      <c r="C185" s="84" t="s">
        <v>295</v>
      </c>
      <c r="D185" s="77">
        <v>11480</v>
      </c>
      <c r="E185" s="15">
        <v>2.35</v>
      </c>
      <c r="F185" s="31">
        <v>1</v>
      </c>
      <c r="G185" s="31"/>
      <c r="H185" s="77">
        <v>1.4</v>
      </c>
      <c r="I185" s="77">
        <v>1.68</v>
      </c>
      <c r="J185" s="77">
        <v>2.23</v>
      </c>
      <c r="K185" s="77">
        <v>2.57</v>
      </c>
      <c r="L185" s="18"/>
      <c r="M185" s="17">
        <f t="shared" si="671"/>
        <v>0</v>
      </c>
      <c r="N185" s="18"/>
      <c r="O185" s="17">
        <f t="shared" si="573"/>
        <v>0</v>
      </c>
      <c r="P185" s="18"/>
      <c r="Q185" s="17">
        <f t="shared" si="672"/>
        <v>0</v>
      </c>
      <c r="R185" s="16"/>
      <c r="S185" s="17">
        <f t="shared" si="673"/>
        <v>0</v>
      </c>
      <c r="T185" s="18"/>
      <c r="U185" s="17">
        <f t="shared" si="674"/>
        <v>0</v>
      </c>
      <c r="V185" s="16"/>
      <c r="W185" s="19">
        <f t="shared" si="675"/>
        <v>0</v>
      </c>
      <c r="X185" s="78"/>
      <c r="Y185" s="17">
        <f t="shared" si="574"/>
        <v>0</v>
      </c>
      <c r="Z185" s="18"/>
      <c r="AA185" s="17">
        <f t="shared" si="676"/>
        <v>0</v>
      </c>
      <c r="AB185" s="18"/>
      <c r="AC185" s="17">
        <f t="shared" si="677"/>
        <v>0</v>
      </c>
      <c r="AD185" s="18"/>
      <c r="AE185" s="17">
        <f t="shared" si="678"/>
        <v>0</v>
      </c>
      <c r="AF185" s="16"/>
      <c r="AG185" s="17">
        <f t="shared" si="679"/>
        <v>0</v>
      </c>
      <c r="AH185" s="16"/>
      <c r="AI185" s="17">
        <f t="shared" si="683"/>
        <v>0</v>
      </c>
      <c r="AJ185" s="21"/>
      <c r="AK185" s="17">
        <f t="shared" si="684"/>
        <v>0</v>
      </c>
      <c r="AL185" s="16"/>
      <c r="AM185" s="19">
        <f t="shared" si="685"/>
        <v>0</v>
      </c>
      <c r="AN185" s="18"/>
      <c r="AO185" s="17">
        <f t="shared" si="686"/>
        <v>0</v>
      </c>
      <c r="AP185" s="18"/>
      <c r="AQ185" s="17">
        <f t="shared" si="687"/>
        <v>0</v>
      </c>
      <c r="AR185" s="18"/>
      <c r="AS185" s="17">
        <f t="shared" si="688"/>
        <v>0</v>
      </c>
      <c r="AT185" s="16">
        <v>4</v>
      </c>
      <c r="AU185" s="17">
        <f t="shared" si="680"/>
        <v>151076.79999999999</v>
      </c>
      <c r="AV185" s="18"/>
      <c r="AW185" s="17">
        <f t="shared" si="689"/>
        <v>0</v>
      </c>
      <c r="AX185" s="16"/>
      <c r="AY185" s="17">
        <f t="shared" si="690"/>
        <v>0</v>
      </c>
      <c r="AZ185" s="18"/>
      <c r="BA185" s="17">
        <f t="shared" si="691"/>
        <v>0</v>
      </c>
      <c r="BB185" s="18"/>
      <c r="BC185" s="17">
        <f t="shared" si="692"/>
        <v>0</v>
      </c>
      <c r="BD185" s="18"/>
      <c r="BE185" s="17">
        <f t="shared" si="693"/>
        <v>0</v>
      </c>
      <c r="BF185" s="18"/>
      <c r="BG185" s="17">
        <f t="shared" si="694"/>
        <v>0</v>
      </c>
      <c r="BH185" s="18"/>
      <c r="BI185" s="17">
        <f t="shared" si="695"/>
        <v>0</v>
      </c>
      <c r="BJ185" s="18"/>
      <c r="BK185" s="17">
        <f t="shared" si="696"/>
        <v>0</v>
      </c>
      <c r="BL185" s="16"/>
      <c r="BM185" s="17">
        <f t="shared" si="697"/>
        <v>0</v>
      </c>
      <c r="BN185" s="32"/>
      <c r="BO185" s="17">
        <f t="shared" si="698"/>
        <v>0</v>
      </c>
      <c r="BP185" s="18"/>
      <c r="BQ185" s="17">
        <f t="shared" si="699"/>
        <v>0</v>
      </c>
      <c r="BR185" s="16"/>
      <c r="BS185" s="17">
        <f t="shared" si="700"/>
        <v>0</v>
      </c>
      <c r="BT185" s="16"/>
      <c r="BU185" s="17">
        <f t="shared" si="701"/>
        <v>0</v>
      </c>
      <c r="BV185" s="18"/>
      <c r="BW185" s="17">
        <f t="shared" si="702"/>
        <v>0</v>
      </c>
      <c r="BX185" s="16"/>
      <c r="BY185" s="17">
        <f t="shared" si="703"/>
        <v>0</v>
      </c>
      <c r="BZ185" s="18"/>
      <c r="CA185" s="17">
        <f t="shared" si="704"/>
        <v>0</v>
      </c>
      <c r="CB185" s="18"/>
      <c r="CC185" s="17">
        <f t="shared" si="705"/>
        <v>0</v>
      </c>
      <c r="CD185" s="18"/>
      <c r="CE185" s="17">
        <f t="shared" si="706"/>
        <v>0</v>
      </c>
      <c r="CF185" s="18"/>
      <c r="CG185" s="17">
        <f t="shared" si="707"/>
        <v>0</v>
      </c>
      <c r="CH185" s="18"/>
      <c r="CI185" s="17">
        <f t="shared" si="708"/>
        <v>0</v>
      </c>
      <c r="CJ185" s="16"/>
      <c r="CK185" s="17">
        <f t="shared" si="709"/>
        <v>0</v>
      </c>
      <c r="CL185" s="18"/>
      <c r="CM185" s="17">
        <f t="shared" si="710"/>
        <v>0</v>
      </c>
      <c r="CN185" s="16"/>
      <c r="CO185" s="17">
        <f t="shared" si="711"/>
        <v>0</v>
      </c>
      <c r="CP185" s="18"/>
      <c r="CQ185" s="17">
        <f t="shared" si="712"/>
        <v>0</v>
      </c>
      <c r="CR185" s="17"/>
      <c r="CS185" s="17">
        <f t="shared" si="713"/>
        <v>0</v>
      </c>
      <c r="CT185" s="62">
        <f t="shared" si="681"/>
        <v>4</v>
      </c>
      <c r="CU185" s="62">
        <f t="shared" si="681"/>
        <v>151076.79999999999</v>
      </c>
      <c r="CV185" s="61">
        <f t="shared" si="682"/>
        <v>4</v>
      </c>
    </row>
    <row r="186" spans="1:104" ht="15.75" thickBot="1" x14ac:dyDescent="0.3">
      <c r="A186" s="101" t="s">
        <v>299</v>
      </c>
      <c r="B186" s="102"/>
      <c r="C186" s="52" t="s">
        <v>51</v>
      </c>
      <c r="D186" s="24"/>
      <c r="E186" s="24"/>
      <c r="F186" s="24"/>
      <c r="G186" s="24"/>
      <c r="H186" s="24"/>
      <c r="I186" s="24"/>
      <c r="J186" s="24"/>
      <c r="K186" s="24"/>
      <c r="L186" s="24">
        <f t="shared" ref="L186:BW186" si="714">L9+L10+L24+L26+L28+L31+L33+L35+L39+L42+L44+L47+L58+L62+L65+L68+L71+L73+L78+L97+L104+L111+L114+L116+L118+L122+L124+L126+L128+L133+L140+L147+L156+L158+L162+L167+L173</f>
        <v>845</v>
      </c>
      <c r="M186" s="24">
        <f t="shared" si="714"/>
        <v>33874311.519999996</v>
      </c>
      <c r="N186" s="24">
        <f t="shared" si="714"/>
        <v>200</v>
      </c>
      <c r="O186" s="24">
        <f t="shared" si="714"/>
        <v>5251686.72</v>
      </c>
      <c r="P186" s="24">
        <f t="shared" si="714"/>
        <v>1089</v>
      </c>
      <c r="Q186" s="24">
        <f t="shared" si="714"/>
        <v>45760037.679999992</v>
      </c>
      <c r="R186" s="24">
        <f t="shared" si="714"/>
        <v>452</v>
      </c>
      <c r="S186" s="24">
        <f t="shared" si="714"/>
        <v>19939566.079999998</v>
      </c>
      <c r="T186" s="24">
        <f t="shared" si="714"/>
        <v>989</v>
      </c>
      <c r="U186" s="24">
        <f t="shared" si="714"/>
        <v>113555282.37759998</v>
      </c>
      <c r="V186" s="24">
        <f t="shared" si="714"/>
        <v>600</v>
      </c>
      <c r="W186" s="24">
        <f t="shared" si="714"/>
        <v>14850527.999999998</v>
      </c>
      <c r="X186" s="24">
        <f t="shared" si="714"/>
        <v>110</v>
      </c>
      <c r="Y186" s="24">
        <f t="shared" si="714"/>
        <v>689488.79999999993</v>
      </c>
      <c r="Z186" s="24">
        <f t="shared" si="714"/>
        <v>295</v>
      </c>
      <c r="AA186" s="24">
        <f t="shared" si="714"/>
        <v>4667662.3839999996</v>
      </c>
      <c r="AB186" s="24">
        <f t="shared" si="714"/>
        <v>1173</v>
      </c>
      <c r="AC186" s="24">
        <f t="shared" si="714"/>
        <v>17401797.280000001</v>
      </c>
      <c r="AD186" s="24">
        <f t="shared" si="714"/>
        <v>580</v>
      </c>
      <c r="AE186" s="24">
        <f t="shared" si="714"/>
        <v>30711374.063999999</v>
      </c>
      <c r="AF186" s="24">
        <f t="shared" si="714"/>
        <v>237</v>
      </c>
      <c r="AG186" s="24">
        <f t="shared" si="714"/>
        <v>20776660.127999999</v>
      </c>
      <c r="AH186" s="24">
        <f t="shared" si="714"/>
        <v>860</v>
      </c>
      <c r="AI186" s="24">
        <f t="shared" si="714"/>
        <v>14260132.723199997</v>
      </c>
      <c r="AJ186" s="24">
        <f t="shared" si="714"/>
        <v>200</v>
      </c>
      <c r="AK186" s="24">
        <f t="shared" si="714"/>
        <v>3343618.88</v>
      </c>
      <c r="AL186" s="24">
        <f t="shared" si="714"/>
        <v>1885</v>
      </c>
      <c r="AM186" s="24">
        <f t="shared" si="714"/>
        <v>24843936.879999995</v>
      </c>
      <c r="AN186" s="24">
        <f t="shared" si="714"/>
        <v>870</v>
      </c>
      <c r="AO186" s="24">
        <f t="shared" si="714"/>
        <v>11605591.199999999</v>
      </c>
      <c r="AP186" s="24">
        <f t="shared" si="714"/>
        <v>260</v>
      </c>
      <c r="AQ186" s="24">
        <f t="shared" si="714"/>
        <v>3760847.9999999995</v>
      </c>
      <c r="AR186" s="24">
        <f t="shared" si="714"/>
        <v>300</v>
      </c>
      <c r="AS186" s="24">
        <f t="shared" si="714"/>
        <v>20065731.280000001</v>
      </c>
      <c r="AT186" s="24">
        <f t="shared" si="714"/>
        <v>360</v>
      </c>
      <c r="AU186" s="24">
        <f t="shared" si="714"/>
        <v>8273383.4399999995</v>
      </c>
      <c r="AV186" s="24">
        <f t="shared" si="714"/>
        <v>50</v>
      </c>
      <c r="AW186" s="24">
        <f t="shared" si="714"/>
        <v>731726.01599999995</v>
      </c>
      <c r="AX186" s="24">
        <f t="shared" si="714"/>
        <v>535</v>
      </c>
      <c r="AY186" s="24">
        <f t="shared" si="714"/>
        <v>7601670.2720000008</v>
      </c>
      <c r="AZ186" s="24">
        <f t="shared" si="714"/>
        <v>750</v>
      </c>
      <c r="BA186" s="24">
        <f t="shared" si="714"/>
        <v>9388876.6719999984</v>
      </c>
      <c r="BB186" s="24">
        <f t="shared" si="714"/>
        <v>691</v>
      </c>
      <c r="BC186" s="24">
        <f t="shared" si="714"/>
        <v>10612116.592</v>
      </c>
      <c r="BD186" s="24">
        <f t="shared" si="714"/>
        <v>20</v>
      </c>
      <c r="BE186" s="24">
        <f t="shared" si="714"/>
        <v>264866.56</v>
      </c>
      <c r="BF186" s="24">
        <f t="shared" si="714"/>
        <v>0</v>
      </c>
      <c r="BG186" s="24">
        <f t="shared" si="714"/>
        <v>0</v>
      </c>
      <c r="BH186" s="24">
        <f t="shared" si="714"/>
        <v>1335</v>
      </c>
      <c r="BI186" s="24">
        <f t="shared" si="714"/>
        <v>19275213.888</v>
      </c>
      <c r="BJ186" s="24">
        <f t="shared" si="714"/>
        <v>35</v>
      </c>
      <c r="BK186" s="24">
        <f t="shared" si="714"/>
        <v>686171.53919999988</v>
      </c>
      <c r="BL186" s="64">
        <f t="shared" si="714"/>
        <v>727</v>
      </c>
      <c r="BM186" s="24">
        <f t="shared" si="714"/>
        <v>16606516.1472</v>
      </c>
      <c r="BN186" s="24">
        <f t="shared" si="714"/>
        <v>1040</v>
      </c>
      <c r="BO186" s="24">
        <f t="shared" si="714"/>
        <v>34082733.215999998</v>
      </c>
      <c r="BP186" s="24">
        <f t="shared" si="714"/>
        <v>360</v>
      </c>
      <c r="BQ186" s="24">
        <f t="shared" si="714"/>
        <v>7363354.6559999995</v>
      </c>
      <c r="BR186" s="24">
        <f t="shared" si="714"/>
        <v>210</v>
      </c>
      <c r="BS186" s="24">
        <f t="shared" si="714"/>
        <v>8573576.2559999991</v>
      </c>
      <c r="BT186" s="24">
        <f t="shared" si="714"/>
        <v>1343</v>
      </c>
      <c r="BU186" s="24">
        <f t="shared" si="714"/>
        <v>22798762.022400003</v>
      </c>
      <c r="BV186" s="24">
        <f t="shared" si="714"/>
        <v>1430</v>
      </c>
      <c r="BW186" s="24">
        <f t="shared" si="714"/>
        <v>22529523.878400002</v>
      </c>
      <c r="BX186" s="24">
        <f t="shared" ref="BX186:CU186" si="715">BX9+BX10+BX24+BX26+BX28+BX31+BX33+BX35+BX39+BX42+BX44+BX47+BX58+BX62+BX65+BX68+BX71+BX73+BX78+BX97+BX104+BX111+BX114+BX116+BX118+BX122+BX124+BX126+BX128+BX133+BX140+BX147+BX156+BX158+BX162+BX167+BX173</f>
        <v>190</v>
      </c>
      <c r="BY186" s="24">
        <f t="shared" si="715"/>
        <v>3824493.1199999996</v>
      </c>
      <c r="BZ186" s="24">
        <f t="shared" si="715"/>
        <v>765</v>
      </c>
      <c r="CA186" s="24">
        <f t="shared" si="715"/>
        <v>12902601.600000001</v>
      </c>
      <c r="CB186" s="24">
        <f t="shared" si="715"/>
        <v>20</v>
      </c>
      <c r="CC186" s="24">
        <f t="shared" si="715"/>
        <v>317839.87199999997</v>
      </c>
      <c r="CD186" s="24">
        <f t="shared" si="715"/>
        <v>600</v>
      </c>
      <c r="CE186" s="24">
        <f t="shared" si="715"/>
        <v>10405359.9552</v>
      </c>
      <c r="CF186" s="24">
        <f t="shared" si="715"/>
        <v>245</v>
      </c>
      <c r="CG186" s="24">
        <f t="shared" si="715"/>
        <v>4234599.1295999996</v>
      </c>
      <c r="CH186" s="24">
        <f t="shared" si="715"/>
        <v>200</v>
      </c>
      <c r="CI186" s="24">
        <f t="shared" si="715"/>
        <v>3430857.6960000005</v>
      </c>
      <c r="CJ186" s="64">
        <f t="shared" si="715"/>
        <v>400</v>
      </c>
      <c r="CK186" s="24">
        <f t="shared" si="715"/>
        <v>6994984.4160000011</v>
      </c>
      <c r="CL186" s="24">
        <f t="shared" si="715"/>
        <v>100</v>
      </c>
      <c r="CM186" s="24">
        <f t="shared" si="715"/>
        <v>1778360.3711999997</v>
      </c>
      <c r="CN186" s="24">
        <f t="shared" si="715"/>
        <v>585</v>
      </c>
      <c r="CO186" s="24">
        <f t="shared" si="715"/>
        <v>13396689.319999998</v>
      </c>
      <c r="CP186" s="24">
        <f t="shared" si="715"/>
        <v>340</v>
      </c>
      <c r="CQ186" s="24">
        <f t="shared" si="715"/>
        <v>8110244.6040000012</v>
      </c>
      <c r="CR186" s="24">
        <f t="shared" si="715"/>
        <v>5</v>
      </c>
      <c r="CS186" s="24">
        <f t="shared" si="715"/>
        <v>564242</v>
      </c>
      <c r="CT186" s="24">
        <f t="shared" si="715"/>
        <v>23281</v>
      </c>
      <c r="CU186" s="71">
        <f t="shared" si="715"/>
        <v>620107017.23599994</v>
      </c>
      <c r="CV186" s="72">
        <f>SUM(CV11:CV185)</f>
        <v>23369.49</v>
      </c>
      <c r="CW186" s="73">
        <f>SUM(CV186/CT186)</f>
        <v>1.0038009535672867</v>
      </c>
      <c r="CY186" s="2">
        <v>64312</v>
      </c>
      <c r="CZ186" s="2">
        <v>64637.259999999995</v>
      </c>
    </row>
    <row r="188" spans="1:104" x14ac:dyDescent="0.25">
      <c r="L188" s="74"/>
      <c r="M188" s="74"/>
      <c r="N188" s="74"/>
      <c r="O188" s="74"/>
      <c r="P188" s="74"/>
      <c r="Q188" s="74"/>
      <c r="R188" s="74"/>
      <c r="S188" s="74"/>
      <c r="T188" s="74"/>
      <c r="U188" s="74"/>
      <c r="V188" s="74"/>
      <c r="W188" s="74"/>
      <c r="X188" s="74"/>
      <c r="Y188" s="74"/>
      <c r="Z188" s="74"/>
      <c r="AA188" s="74"/>
      <c r="AB188" s="74"/>
      <c r="AC188" s="74"/>
      <c r="AD188" s="74"/>
      <c r="AE188" s="74"/>
      <c r="AF188" s="74"/>
      <c r="AG188" s="74"/>
      <c r="AH188" s="74"/>
      <c r="AI188" s="74"/>
      <c r="AJ188" s="74"/>
      <c r="AK188" s="74"/>
      <c r="AL188" s="74"/>
      <c r="AM188" s="74"/>
      <c r="AN188" s="74"/>
      <c r="AO188" s="74"/>
      <c r="AP188" s="74"/>
      <c r="AQ188" s="74"/>
      <c r="AR188" s="74"/>
      <c r="AS188" s="74"/>
      <c r="AT188" s="74"/>
      <c r="AU188" s="74"/>
      <c r="AV188" s="74"/>
      <c r="AW188" s="74"/>
      <c r="AX188" s="74"/>
      <c r="AY188" s="74"/>
      <c r="AZ188" s="74"/>
      <c r="BA188" s="74"/>
      <c r="BB188" s="74"/>
      <c r="BC188" s="74"/>
      <c r="BD188" s="74"/>
      <c r="BE188" s="74"/>
      <c r="BF188" s="74"/>
      <c r="BG188" s="74"/>
      <c r="BH188" s="74"/>
      <c r="BI188" s="74"/>
      <c r="BJ188" s="74"/>
      <c r="BK188" s="74"/>
      <c r="BL188" s="74"/>
      <c r="BM188" s="74"/>
      <c r="BN188" s="74"/>
      <c r="BO188" s="74"/>
      <c r="BP188" s="74"/>
      <c r="BQ188" s="74"/>
      <c r="BR188" s="74"/>
      <c r="BS188" s="74"/>
      <c r="BT188" s="74"/>
      <c r="BU188" s="74"/>
      <c r="BV188" s="74"/>
      <c r="BW188" s="74"/>
      <c r="BX188" s="74"/>
      <c r="BY188" s="74"/>
      <c r="BZ188" s="74"/>
      <c r="CA188" s="74"/>
      <c r="CB188" s="74"/>
      <c r="CC188" s="74"/>
      <c r="CD188" s="74"/>
      <c r="CE188" s="74"/>
      <c r="CF188" s="74"/>
      <c r="CG188" s="74"/>
      <c r="CH188" s="74"/>
      <c r="CI188" s="74"/>
      <c r="CJ188" s="74"/>
      <c r="CK188" s="74"/>
      <c r="CL188" s="74"/>
      <c r="CM188" s="74"/>
      <c r="CN188" s="74"/>
      <c r="CO188" s="74"/>
      <c r="CP188" s="74"/>
      <c r="CQ188" s="74"/>
      <c r="CR188" s="74"/>
      <c r="CS188" s="74"/>
      <c r="CT188" s="74"/>
      <c r="CU188" s="74"/>
      <c r="CV188" s="74"/>
      <c r="CW188" s="74"/>
    </row>
    <row r="190" spans="1:104" x14ac:dyDescent="0.25">
      <c r="CT190" s="2">
        <v>5</v>
      </c>
      <c r="CU190" s="2">
        <v>564242</v>
      </c>
    </row>
    <row r="191" spans="1:104" x14ac:dyDescent="0.25">
      <c r="CT191" s="74">
        <f>CT186-CT190</f>
        <v>23276</v>
      </c>
      <c r="CU191" s="74">
        <f>CU186-CU190</f>
        <v>619542775.23599994</v>
      </c>
    </row>
  </sheetData>
  <autoFilter ref="A8:CZ186"/>
  <mergeCells count="147">
    <mergeCell ref="AL4:AM4"/>
    <mergeCell ref="AN4:AO4"/>
    <mergeCell ref="AP4:AQ4"/>
    <mergeCell ref="T4:U4"/>
    <mergeCell ref="V4:W4"/>
    <mergeCell ref="X4:Y4"/>
    <mergeCell ref="Z4:AA4"/>
    <mergeCell ref="AB4:AC4"/>
    <mergeCell ref="AD4:AE4"/>
    <mergeCell ref="AH4:AI4"/>
    <mergeCell ref="AJ4:AK4"/>
    <mergeCell ref="BH4:BI4"/>
    <mergeCell ref="BJ4:BK4"/>
    <mergeCell ref="BL4:BM4"/>
    <mergeCell ref="BN4:BO4"/>
    <mergeCell ref="AR4:AS4"/>
    <mergeCell ref="AT4:AU4"/>
    <mergeCell ref="AV4:AW4"/>
    <mergeCell ref="AX4:AY4"/>
    <mergeCell ref="AZ4:BA4"/>
    <mergeCell ref="BB4:BC4"/>
    <mergeCell ref="CN4:CO4"/>
    <mergeCell ref="CP4:CQ4"/>
    <mergeCell ref="CR4:CS4"/>
    <mergeCell ref="CT4:CU4"/>
    <mergeCell ref="H5:K5"/>
    <mergeCell ref="L5:M5"/>
    <mergeCell ref="N5:O5"/>
    <mergeCell ref="P5:Q5"/>
    <mergeCell ref="R5:S5"/>
    <mergeCell ref="T5:U5"/>
    <mergeCell ref="CB4:CC4"/>
    <mergeCell ref="CD4:CE4"/>
    <mergeCell ref="CF4:CG4"/>
    <mergeCell ref="CH4:CI4"/>
    <mergeCell ref="CJ4:CK4"/>
    <mergeCell ref="CL4:CM4"/>
    <mergeCell ref="BP4:BQ4"/>
    <mergeCell ref="BR4:BS4"/>
    <mergeCell ref="BT4:BU4"/>
    <mergeCell ref="BV4:BW4"/>
    <mergeCell ref="BX4:BY4"/>
    <mergeCell ref="BZ4:CA4"/>
    <mergeCell ref="BD4:BE4"/>
    <mergeCell ref="BF4:BG4"/>
    <mergeCell ref="AL5:AM5"/>
    <mergeCell ref="AN5:AO5"/>
    <mergeCell ref="AP5:AQ5"/>
    <mergeCell ref="AR5:AS5"/>
    <mergeCell ref="V5:W5"/>
    <mergeCell ref="X5:Y5"/>
    <mergeCell ref="Z5:AA5"/>
    <mergeCell ref="AB5:AC5"/>
    <mergeCell ref="AD5:AE5"/>
    <mergeCell ref="AF5:AG5"/>
    <mergeCell ref="AH5:AI5"/>
    <mergeCell ref="AJ5:AK5"/>
    <mergeCell ref="BJ5:BK5"/>
    <mergeCell ref="BL5:BM5"/>
    <mergeCell ref="BN5:BO5"/>
    <mergeCell ref="BP5:BQ5"/>
    <mergeCell ref="AT5:AU5"/>
    <mergeCell ref="AV5:AW5"/>
    <mergeCell ref="AX5:AY5"/>
    <mergeCell ref="AZ5:BA5"/>
    <mergeCell ref="BB5:BC5"/>
    <mergeCell ref="BD5:BE5"/>
    <mergeCell ref="CP5:CQ5"/>
    <mergeCell ref="CR5:CS5"/>
    <mergeCell ref="H6:H7"/>
    <mergeCell ref="I6:I7"/>
    <mergeCell ref="J6:J7"/>
    <mergeCell ref="K6:K7"/>
    <mergeCell ref="L6:M6"/>
    <mergeCell ref="N6:O6"/>
    <mergeCell ref="P6:Q6"/>
    <mergeCell ref="R6:S6"/>
    <mergeCell ref="CD5:CE5"/>
    <mergeCell ref="CF5:CG5"/>
    <mergeCell ref="CH5:CI5"/>
    <mergeCell ref="CJ5:CK5"/>
    <mergeCell ref="CL5:CM5"/>
    <mergeCell ref="CN5:CO5"/>
    <mergeCell ref="BR5:BS5"/>
    <mergeCell ref="BT5:BU5"/>
    <mergeCell ref="BV5:BW5"/>
    <mergeCell ref="BX5:BY5"/>
    <mergeCell ref="BZ5:CA5"/>
    <mergeCell ref="CB5:CC5"/>
    <mergeCell ref="BF5:BG5"/>
    <mergeCell ref="BH5:BI5"/>
    <mergeCell ref="AV6:AW6"/>
    <mergeCell ref="AX6:AY6"/>
    <mergeCell ref="AZ6:BA6"/>
    <mergeCell ref="BB6:BC6"/>
    <mergeCell ref="AF6:AG6"/>
    <mergeCell ref="AH6:AI6"/>
    <mergeCell ref="AJ6:AK6"/>
    <mergeCell ref="AL6:AM6"/>
    <mergeCell ref="AN6:AO6"/>
    <mergeCell ref="AP6:AQ6"/>
    <mergeCell ref="CN6:CO6"/>
    <mergeCell ref="CP6:CQ6"/>
    <mergeCell ref="CR6:CS6"/>
    <mergeCell ref="A186:B186"/>
    <mergeCell ref="CB6:CC6"/>
    <mergeCell ref="CD6:CE6"/>
    <mergeCell ref="CF6:CG6"/>
    <mergeCell ref="CH6:CI6"/>
    <mergeCell ref="CJ6:CK6"/>
    <mergeCell ref="CL6:CM6"/>
    <mergeCell ref="BP6:BQ6"/>
    <mergeCell ref="BR6:BS6"/>
    <mergeCell ref="BT6:BU6"/>
    <mergeCell ref="BV6:BW6"/>
    <mergeCell ref="BX6:BY6"/>
    <mergeCell ref="BZ6:CA6"/>
    <mergeCell ref="BD6:BE6"/>
    <mergeCell ref="BF6:BG6"/>
    <mergeCell ref="BH6:BI6"/>
    <mergeCell ref="BJ6:BK6"/>
    <mergeCell ref="BL6:BM6"/>
    <mergeCell ref="BN6:BO6"/>
    <mergeCell ref="AR6:AS6"/>
    <mergeCell ref="AT6:AU6"/>
    <mergeCell ref="A3:K3"/>
    <mergeCell ref="AF1:AG1"/>
    <mergeCell ref="AF2:AG2"/>
    <mergeCell ref="T6:U6"/>
    <mergeCell ref="V6:W6"/>
    <mergeCell ref="X6:Y6"/>
    <mergeCell ref="Z6:AA6"/>
    <mergeCell ref="AB6:AC6"/>
    <mergeCell ref="AD6:AE6"/>
    <mergeCell ref="AF4:AG4"/>
    <mergeCell ref="G4:G7"/>
    <mergeCell ref="H4:K4"/>
    <mergeCell ref="L4:M4"/>
    <mergeCell ref="N4:O4"/>
    <mergeCell ref="P4:Q4"/>
    <mergeCell ref="R4:S4"/>
    <mergeCell ref="A4:A7"/>
    <mergeCell ref="B4:B7"/>
    <mergeCell ref="C4:C7"/>
    <mergeCell ref="D4:D7"/>
    <mergeCell ref="E4:E7"/>
    <mergeCell ref="F4:F7"/>
  </mergeCells>
  <pageMargins left="0" right="0" top="0" bottom="0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 1</vt:lpstr>
      <vt:lpstr>'СДП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Есепенко Ксения Павловна</dc:creator>
  <cp:lastModifiedBy>Солод Ольга Геннадьевна</cp:lastModifiedBy>
  <cp:lastPrinted>2018-12-26T23:53:07Z</cp:lastPrinted>
  <dcterms:created xsi:type="dcterms:W3CDTF">2018-12-24T03:39:56Z</dcterms:created>
  <dcterms:modified xsi:type="dcterms:W3CDTF">2018-12-28T02:52:35Z</dcterms:modified>
</cp:coreProperties>
</file>